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Vragenlijst Talenten" sheetId="1" r:id="rId1"/>
    <sheet name="Uitslag Talenten bekijken" sheetId="2" r:id="rId2"/>
    <sheet name="tmp" sheetId="3" state="hidden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<sst xmlns="http://schemas.openxmlformats.org/spreadsheetml/2006/main" count="140" uniqueCount="140">
  <si>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Het kost je geen moeite om te begrijpen hoe iets voor een ander voelt</t>
  </si>
  <si>
    <t>Je kunt goed omgaan met mensen die verdrietig zijn en je troost hen</t>
  </si>
  <si>
    <t>Communiceren</t>
  </si>
  <si>
    <t>Je zet vaak je eigen werk even opzij om wat voor een ander te doen</t>
  </si>
  <si>
    <t>Je kunt goed doorvragen bij mensen om een beter beeld te krijgen</t>
  </si>
  <si>
    <t>Je kunt goed contact leggen met anderen</t>
  </si>
  <si>
    <t>Je vindt het niet lastig om je verhaal aan een ander te vertellen</t>
  </si>
  <si>
    <t>Je kunt belangstellend luisteren wat de ander je verteld over zijn situatie</t>
  </si>
  <si>
    <t>Je kunt iets meestal heel kort en duidelijk vertellen</t>
  </si>
  <si>
    <t>Je vindt het leuk om via een gesprek met anderen meer te weten te komen.</t>
  </si>
  <si>
    <t>Je kunt iemand makkelijk overtuigen van jouw standpunten</t>
  </si>
  <si>
    <t>Je kunt enthousiast vertellen over jouw voorstel</t>
  </si>
  <si>
    <t xml:space="preserve">Je kunt jouw ideeën als het moet ook goed verdedigen </t>
  </si>
  <si>
    <t>Je vindt het prettig om even iemand verder te helpen</t>
  </si>
  <si>
    <t>Je bent behulpzaam</t>
  </si>
  <si>
    <t>Je vindt het fijn om dingen aan een ander uit te leggen</t>
  </si>
  <si>
    <t>Je vindt het leuk om na te denken over hoe je iets het beste kunt overbrengen.</t>
  </si>
  <si>
    <t>Je krijgt het voor elkaar dat de ander graag wat van je leert</t>
  </si>
  <si>
    <t>Je vindt het prettig als een ander na jouw uitleg het  beter begrijpt</t>
  </si>
  <si>
    <t>Leiding geven</t>
  </si>
  <si>
    <t>Je weet meestal snel hoe je samen met anderen een probleem aan moet pakken</t>
  </si>
  <si>
    <t>je vindt het niet vervelend om werk en opdrachten te verdelen</t>
  </si>
  <si>
    <t>Anderen accepteren het meestal wanneer jij het werk verdeeld.</t>
  </si>
  <si>
    <t>Je weet meestal mensen te vinden om samen  een probleem aan te pakken</t>
  </si>
  <si>
    <t>Je vindt het leuk om zomaar een tekening te maken</t>
  </si>
  <si>
    <t>Je probeert vaak van dingen om je heen een tekening te maken</t>
  </si>
  <si>
    <t>Je maakt liever een tekening dan een verslag</t>
  </si>
  <si>
    <t>Je verzint meestal een heel andere oplossing voor problemen dan een ander</t>
  </si>
  <si>
    <t>Je vindt het leuk om te fantaseren en te dagdromen</t>
  </si>
  <si>
    <t>Je helpt een ander meestal door jouw andere 'kijk'op de zaken</t>
  </si>
  <si>
    <t>Je vindt het leuk om zomaar een verhaal te verzinnen en te schrijven</t>
  </si>
  <si>
    <t>Je zet je gedachten en gevoelens graag op papier</t>
  </si>
  <si>
    <t>Je vindt het een uitdaging om een  opstel of verhaal nog beter te maken</t>
  </si>
  <si>
    <t>Je kunt genieten van de gebruikte taal in een boek</t>
  </si>
  <si>
    <t>Je vindt het heerlijk om met sport bezig te zijn</t>
  </si>
  <si>
    <t>Je vindt het leuk als je anderen beter kunt laten sporten</t>
  </si>
  <si>
    <t>Je wilt graag een wedstrijd winnen</t>
  </si>
  <si>
    <t>Je traint graag om in conditie te blijven en om beter te worden</t>
  </si>
  <si>
    <t>Je luistert graag naar muziek</t>
  </si>
  <si>
    <t>Je kunt zelf een instrument bespelen of je zingt graag</t>
  </si>
  <si>
    <t>Je vindt het leuk om meer van bepaalde muziek te weten</t>
  </si>
  <si>
    <t>Je maakt graag samen met anderen muziek</t>
  </si>
  <si>
    <t>Je steekt graag tijd in het mooier maken van je omgeving</t>
  </si>
  <si>
    <t>Je hebt oog voor alles wat met stijl en vormgeving te maken heeft.</t>
  </si>
  <si>
    <t>Je denkt regelmatig na over welke stijl bij jou past</t>
  </si>
  <si>
    <t>Je ziet altijd mogelijkheden om dingen nog mooier te maken.</t>
  </si>
  <si>
    <t>Je kunt in een gesprek onduidelijkheden opsporen (en oplossen)</t>
  </si>
  <si>
    <t>Bemiddelen</t>
  </si>
  <si>
    <t>Raadgeven</t>
  </si>
  <si>
    <t xml:space="preserve">Je helpt en stimuleert graag mensen bij het oplossen van problemen </t>
  </si>
  <si>
    <t>Je helpt graag mensen om hun conflicten op te lossen</t>
  </si>
  <si>
    <t>Je kunt bij een probleem tussen twee partijen beide invalshoeken bekijken</t>
  </si>
  <si>
    <t>Je benoemt gemakkelijk de dingen waar men het wel over eens is.</t>
  </si>
  <si>
    <t>Lesgeven</t>
  </si>
  <si>
    <t>Overtuigen</t>
  </si>
  <si>
    <t>Meevoelen</t>
  </si>
  <si>
    <t>Helpen</t>
  </si>
  <si>
    <t>Denken</t>
  </si>
  <si>
    <t xml:space="preserve">Je kunt vaak goed verplaatsen in de situatie van een ander </t>
  </si>
  <si>
    <t>Anderen hebben wat aan mijn raad</t>
  </si>
  <si>
    <t>Rekenen</t>
  </si>
  <si>
    <t>Je hebt snel door hoe je iets uit moet rekenen.</t>
  </si>
  <si>
    <t>Je vindt het wel leuk om met getallen bezig te zijn</t>
  </si>
  <si>
    <t xml:space="preserve">Je kunt vrij snel begrijpen wat ze met een formule bedoelen </t>
  </si>
  <si>
    <t>Logisch denken</t>
  </si>
  <si>
    <t>Je kunt soms goed inschatten wat het antwoord ongeveer wordt</t>
  </si>
  <si>
    <t>Je ziet vaak snel het verband tussen verschillende dingen</t>
  </si>
  <si>
    <t>Je weet de goede volgorde te bepalen bij het oplossen van een probleem</t>
  </si>
  <si>
    <t>Je kunt vaak de hoofdzaken en bijzaken goed uit elkaar blijven houden</t>
  </si>
  <si>
    <t>Onderzoeken</t>
  </si>
  <si>
    <t>Je vindt het leuk om nieuwe dingen te leren</t>
  </si>
  <si>
    <t>Je wilt vaak weten hoe iets tot  stand is gekomen</t>
  </si>
  <si>
    <t>Je vindt het leuk om erachter te komen hoe je dingen kunt veranderen</t>
  </si>
  <si>
    <t>Organiseren</t>
  </si>
  <si>
    <t>Je kunt dingen goed regelen</t>
  </si>
  <si>
    <t>Je kunt goed bepalen welke dingen je moet aanpakken om je doel te bereiken</t>
  </si>
  <si>
    <t>Je schakelt anderen in bij de uitvoering van de plannen</t>
  </si>
  <si>
    <t>je begrijpt snel hoe een apparaat werkt</t>
  </si>
  <si>
    <t>Bedienen apparaat</t>
  </si>
  <si>
    <t>Je voelt goed aan wat je wel of niet met een apparaat kunt doen</t>
  </si>
  <si>
    <t>Je kunt meestal kleine problemen aan een apparaat oplossen</t>
  </si>
  <si>
    <t>Repareren</t>
  </si>
  <si>
    <t>Je zoekt graag uit waarom een apparaat niet werkt</t>
  </si>
  <si>
    <t>Je begrijpt meestal hoe je uit kunt testen wat het defect is</t>
  </si>
  <si>
    <t>Je weet vaak snel aan extra informatie te komen</t>
  </si>
  <si>
    <t>Je weet hoe je met meetapparatuur om moet gaan</t>
  </si>
  <si>
    <t>Je kunt anderen vaak helpen bij bedieningsproblemen</t>
  </si>
  <si>
    <t>Je kunt bij anderen ontbrekende informatie te weten komen</t>
  </si>
  <si>
    <t>Monteren</t>
  </si>
  <si>
    <t>Je kunt nauwkeurig werken</t>
  </si>
  <si>
    <t>Je kunt een montagehandleiding lezen en begrijpen</t>
  </si>
  <si>
    <t>Je weet om te gaan met eenvoudig gereedschap</t>
  </si>
  <si>
    <t>Je hebt het geduld om lastig klein werk uit te voeren.</t>
  </si>
  <si>
    <t>Bouwen</t>
  </si>
  <si>
    <t>Je bent handig met gereedschap</t>
  </si>
  <si>
    <t>Je kunt vooraf bedenken hoe je jouw klus wil opknappen</t>
  </si>
  <si>
    <t>Je weet redelijk goed welk materiaal je voor een klus met gebruiken</t>
  </si>
  <si>
    <t>Je maakt graag een bouwwerk en bent er dan ook trots op</t>
  </si>
  <si>
    <t>Expressie</t>
  </si>
  <si>
    <t>Je vindt het leuk om mee te spelen in een toneelstuk</t>
  </si>
  <si>
    <t>Je kunt  bepaalde gevoelens aan een groep overbrengen in dans of toneel</t>
  </si>
  <si>
    <t>Je verzint graag zelf een stukje toneel.</t>
  </si>
  <si>
    <t>Werken in het groen</t>
  </si>
  <si>
    <t>Je interesseer je voor bomen en planten</t>
  </si>
  <si>
    <t>Je werkt graag in de tuin</t>
  </si>
  <si>
    <t>Je vindt het leuk om te zien hoe de natuur zich ontwikkeld</t>
  </si>
  <si>
    <t>Dierverzorgen</t>
  </si>
  <si>
    <t>Je gaat graag met dieren om</t>
  </si>
  <si>
    <t>Je vindt het leuk om dieren te verzorgen</t>
  </si>
  <si>
    <t>Je zoekt graag uit wat een dier voor verzorging nodig heeft</t>
  </si>
  <si>
    <t>Je vindt het niet erg om op onregelmatige tijden wat voor de dieren te doen</t>
  </si>
  <si>
    <t>Naam</t>
  </si>
  <si>
    <t>Klas</t>
  </si>
  <si>
    <t xml:space="preserve">NAAM    </t>
  </si>
  <si>
    <t xml:space="preserve">KLAS   </t>
  </si>
  <si>
    <t>Vul in de gekleurde vakken een cijfer van 0 tot 5 in</t>
  </si>
  <si>
    <t>bij  '0' past het niet bij jou en bij  '5' past het heel erg bij jou.</t>
  </si>
  <si>
    <t>Vragenlijst  TALENTEN</t>
  </si>
  <si>
    <t>EINDE van de invoer lijst</t>
  </si>
  <si>
    <t xml:space="preserve">Talentenlijst </t>
  </si>
  <si>
    <t>Hoe langer de balk  (en het cijfer daarin)</t>
  </si>
  <si>
    <t>hoe sterker dit talent uit de vragenlijst is gekomen.</t>
  </si>
  <si>
    <t xml:space="preserve">Dit betekent niet dat er geen andere talenten zijn </t>
  </si>
  <si>
    <t>die bij jou horen.</t>
  </si>
  <si>
    <t>Muziek maken</t>
  </si>
  <si>
    <t>Schrijf hieronder één of twee talenten die ook bij je passen</t>
  </si>
  <si>
    <t>Sporten</t>
  </si>
  <si>
    <t>Designen</t>
  </si>
  <si>
    <t>Taal gebruiken</t>
  </si>
  <si>
    <t>Je gaat graag aan de slag om de zaken te regelen</t>
  </si>
  <si>
    <t>Tekenen</t>
  </si>
  <si>
    <t>Je vindt het belangrijk dat mensen (jong of oud) goed verzorgd worden</t>
  </si>
  <si>
    <t>Je wil je graag inzetten voor je medemens</t>
  </si>
  <si>
    <t>Je vindt het geen probleem om iemand te verzorgen</t>
  </si>
  <si>
    <t>Verzorging</t>
  </si>
  <si>
    <t xml:space="preserve">2. </t>
  </si>
  <si>
    <t xml:space="preserve">1. </t>
  </si>
  <si>
    <t xml:space="preserve">Zet achterde bovenste tien talenten een cijfer wat </t>
  </si>
  <si>
    <t>jij de nummer '1', '2', '3'enz. vindt.</t>
  </si>
  <si>
    <t>Je vindt het een uitdaging om voor publiek wat te zeggen of te zingen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</si>
</sst>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38" fillId="37" borderId="0" xfId="0" applyFont="1" applyFill="1" applyBorder="1" applyAlignment="1">
      <alignment/>
    </xf>
    <xf numFmtId="0" fontId="0" fillId="38" borderId="0" xfId="0" applyFill="1" applyAlignment="1">
      <alignment/>
    </xf>
    <xf numFmtId="0" fontId="39" fillId="37" borderId="0" xfId="0" applyFont="1" applyFill="1" applyAlignment="1">
      <alignment/>
    </xf>
    <xf numFmtId="0" fontId="39" fillId="37" borderId="0" xfId="0" applyFont="1" applyFill="1" applyAlignment="1">
      <alignment horizontal="center"/>
    </xf>
    <xf numFmtId="0" fontId="39" fillId="35" borderId="0" xfId="0" applyFont="1" applyFill="1" applyAlignment="1">
      <alignment/>
    </xf>
    <xf numFmtId="0" fontId="38" fillId="38" borderId="0" xfId="0" applyFont="1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1" fillId="38" borderId="0" xfId="0" applyFont="1" applyFill="1" applyAlignment="1">
      <alignment/>
    </xf>
    <xf numFmtId="0" fontId="40" fillId="38" borderId="0" xfId="0" applyFont="1" applyFill="1" applyAlignment="1">
      <alignment/>
    </xf>
    <xf numFmtId="0" fontId="38" fillId="0" borderId="18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39" borderId="20" xfId="0" applyFill="1" applyBorder="1" applyAlignment="1" applyProtection="1">
      <alignment horizontal="left"/>
      <protection locked="0"/>
    </xf>
    <xf numFmtId="0" fontId="0" fillId="9" borderId="20" xfId="0" applyFill="1" applyBorder="1" applyAlignment="1" applyProtection="1">
      <alignment horizontal="left"/>
      <protection locked="0"/>
    </xf>
    <xf numFmtId="0" fontId="0" fillId="37" borderId="20" xfId="0" applyFill="1" applyBorder="1" applyAlignment="1" applyProtection="1">
      <alignment horizontal="left"/>
      <protection locked="0"/>
    </xf>
    <xf numFmtId="0" fontId="38" fillId="8" borderId="0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>
      <alignment horizontal="right"/>
    </xf>
    <xf numFmtId="0" fontId="38" fillId="35" borderId="19" xfId="0" applyFon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35" borderId="0" xfId="0" applyFill="1" applyAlignment="1">
      <alignment horizontal="right"/>
    </xf>
    <xf numFmtId="0" fontId="40" fillId="38" borderId="0" xfId="0" applyFont="1" applyFill="1" applyAlignment="1">
      <alignment horizontal="right"/>
    </xf>
    <xf numFmtId="0" fontId="40" fillId="12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40" borderId="18" xfId="0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0" fillId="40" borderId="2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7"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  <border/>
    </dxf>
    <dxf>
      <font>
        <color auto="1"/>
      </font>
      <fill>
        <patternFill>
          <bgColor theme="5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3" tint="0.5999600291252136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</xdr:row>
      <xdr:rowOff>9525</xdr:rowOff>
    </xdr:from>
    <xdr:to>
      <xdr:col>13</xdr:col>
      <xdr:colOff>85725</xdr:colOff>
      <xdr:row>3</xdr:row>
      <xdr:rowOff>9525</xdr:rowOff>
    </xdr:to>
    <xdr:pic>
      <xdr:nvPicPr>
        <xdr:cNvPr id="1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0025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showGridLines="0" showRowColHeaders="0"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20.140625" style="0" customWidth="1"/>
    <col min="2" max="2" width="71.7109375" style="0" customWidth="1"/>
    <col min="3" max="3" width="3.57421875" style="0" hidden="1" customWidth="1"/>
    <col min="4" max="4" width="8.28125" style="3" customWidth="1"/>
    <col min="5" max="5" width="5.140625" style="0" customWidth="1"/>
    <col min="6" max="6" width="7.7109375" style="0" hidden="1" customWidth="1"/>
    <col min="7" max="7" width="18.57421875" style="0" hidden="1" customWidth="1"/>
    <col min="8" max="8" width="9.57421875" style="0" hidden="1" customWidth="1"/>
    <col min="9" max="9" width="9.140625" style="0" hidden="1" customWidth="1"/>
  </cols>
  <sheetData>
    <row r="1" spans="1:14" ht="23.25">
      <c r="A1" s="8"/>
      <c r="B1" s="16" t="s">
        <v>117</v>
      </c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75">
      <c r="A3" s="38" t="s">
        <v>113</v>
      </c>
      <c r="B3" s="37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8.75">
      <c r="A4" s="39" t="s">
        <v>114</v>
      </c>
      <c r="B4" s="37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12"/>
      <c r="B5" s="13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>
      <c r="A6" s="12"/>
      <c r="B6" s="14" t="s">
        <v>115</v>
      </c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75">
      <c r="A7" s="12"/>
      <c r="B7" s="14" t="s">
        <v>116</v>
      </c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>
      <c r="A9" s="41" t="s">
        <v>56</v>
      </c>
      <c r="B9" s="1" t="s">
        <v>14</v>
      </c>
      <c r="C9" s="4"/>
      <c r="D9" s="34">
        <v>0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>
      <c r="A10" s="41"/>
      <c r="B10" s="1" t="s">
        <v>13</v>
      </c>
      <c r="C10" s="4"/>
      <c r="D10" s="34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41"/>
      <c r="B11" s="1" t="s">
        <v>3</v>
      </c>
      <c r="C11" s="4"/>
      <c r="D11" s="34"/>
      <c r="E11" s="8"/>
      <c r="F11" s="8">
        <f>AVERAGE(D9:D11)+0.001</f>
        <v>0.001</v>
      </c>
      <c r="G11" s="8" t="str">
        <f>A9</f>
        <v>Helpen</v>
      </c>
      <c r="H11" s="8">
        <f>ROUND(8*AVERAGE(D9:D11),0)</f>
        <v>0</v>
      </c>
      <c r="I11" s="8">
        <v>1</v>
      </c>
      <c r="J11" s="8"/>
      <c r="K11" s="8"/>
      <c r="L11" s="8"/>
      <c r="M11" s="8"/>
      <c r="N11" s="8"/>
    </row>
    <row r="12" spans="1:14" ht="15">
      <c r="A12" s="41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>
      <c r="A13" s="41" t="s">
        <v>55</v>
      </c>
      <c r="B13" s="1" t="s">
        <v>0</v>
      </c>
      <c r="C13" s="4"/>
      <c r="D13" s="34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>
      <c r="A14" s="41"/>
      <c r="B14" s="1" t="s">
        <v>7</v>
      </c>
      <c r="C14" s="4"/>
      <c r="D14" s="34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41"/>
      <c r="B15" s="1" t="s">
        <v>1</v>
      </c>
      <c r="C15" s="4"/>
      <c r="D15" s="34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41"/>
      <c r="B16" s="2" t="s">
        <v>4</v>
      </c>
      <c r="C16" s="4"/>
      <c r="D16" s="34"/>
      <c r="E16" s="8"/>
      <c r="F16" s="8">
        <f>AVERAGE(D13:D16)+0.002</f>
        <v>0.002</v>
      </c>
      <c r="G16" s="8" t="str">
        <f>A13</f>
        <v>Meevoelen</v>
      </c>
      <c r="H16" s="8">
        <f>ROUND(8*AVERAGE(D13:D16),0)</f>
        <v>0</v>
      </c>
      <c r="I16" s="8">
        <v>1</v>
      </c>
      <c r="J16" s="8"/>
      <c r="K16" s="8"/>
      <c r="L16" s="8"/>
      <c r="M16" s="8"/>
      <c r="N16" s="8"/>
    </row>
    <row r="17" spans="1:14" ht="15">
      <c r="A17" s="41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>
      <c r="A18" s="41" t="s">
        <v>2</v>
      </c>
      <c r="B18" s="1" t="s">
        <v>8</v>
      </c>
      <c r="C18" s="4"/>
      <c r="D18" s="34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>
      <c r="A19" s="41"/>
      <c r="B19" s="1" t="s">
        <v>5</v>
      </c>
      <c r="C19" s="4"/>
      <c r="D19" s="34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">
      <c r="A20" s="41"/>
      <c r="B20" s="1" t="s">
        <v>46</v>
      </c>
      <c r="C20" s="4"/>
      <c r="D20" s="34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">
      <c r="A21" s="41"/>
      <c r="B21" s="1" t="s">
        <v>6</v>
      </c>
      <c r="C21" s="4"/>
      <c r="D21" s="34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41"/>
      <c r="B22" s="1" t="s">
        <v>9</v>
      </c>
      <c r="C22" s="4"/>
      <c r="D22" s="34"/>
      <c r="E22" s="8"/>
      <c r="F22" s="8">
        <f>AVERAGE(D18:D22)+0.003</f>
        <v>0.003</v>
      </c>
      <c r="G22" s="8" t="str">
        <f>A18</f>
        <v>Communiceren</v>
      </c>
      <c r="H22" s="8">
        <f>ROUND(8*AVERAGE(D18:D22),0)</f>
        <v>0</v>
      </c>
      <c r="I22" s="8">
        <v>1</v>
      </c>
      <c r="J22" s="8"/>
      <c r="K22" s="8"/>
      <c r="L22" s="8"/>
      <c r="M22" s="8"/>
      <c r="N22" s="8"/>
    </row>
    <row r="23" spans="1:14" ht="15">
      <c r="A23" s="41"/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">
      <c r="A24" s="41" t="s">
        <v>54</v>
      </c>
      <c r="B24" s="1" t="s">
        <v>10</v>
      </c>
      <c r="C24" s="4"/>
      <c r="D24" s="34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>
      <c r="A25" s="41"/>
      <c r="B25" s="1" t="s">
        <v>11</v>
      </c>
      <c r="C25" s="4"/>
      <c r="D25" s="34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">
      <c r="A26" s="41"/>
      <c r="B26" s="1" t="s">
        <v>12</v>
      </c>
      <c r="C26" s="4"/>
      <c r="D26" s="34"/>
      <c r="E26" s="8"/>
      <c r="F26" s="8">
        <f>AVERAGE(D24:D26)+0.004</f>
        <v>0.004</v>
      </c>
      <c r="G26" s="8" t="str">
        <f>A24</f>
        <v>Overtuigen</v>
      </c>
      <c r="H26" s="8">
        <f>ROUND(8*AVERAGE(D24:D26),0)</f>
        <v>0</v>
      </c>
      <c r="I26" s="8">
        <v>1</v>
      </c>
      <c r="J26" s="8"/>
      <c r="K26" s="8"/>
      <c r="L26" s="8"/>
      <c r="M26" s="8"/>
      <c r="N26" s="8"/>
    </row>
    <row r="27" spans="1:14" ht="15">
      <c r="A27" s="41"/>
      <c r="B27" s="8"/>
      <c r="C27" s="8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>
      <c r="A28" s="41" t="s">
        <v>53</v>
      </c>
      <c r="B28" s="1" t="s">
        <v>15</v>
      </c>
      <c r="C28" s="4"/>
      <c r="D28" s="34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>
      <c r="A29" s="41"/>
      <c r="B29" s="1" t="s">
        <v>18</v>
      </c>
      <c r="C29" s="4"/>
      <c r="D29" s="34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>
      <c r="A30" s="41"/>
      <c r="B30" s="1" t="s">
        <v>16</v>
      </c>
      <c r="C30" s="4"/>
      <c r="D30" s="34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>
      <c r="A31" s="41"/>
      <c r="B31" s="1" t="s">
        <v>17</v>
      </c>
      <c r="C31" s="4"/>
      <c r="D31" s="34"/>
      <c r="E31" s="8"/>
      <c r="F31" s="8">
        <f>AVERAGE(D28:D31)+0.005</f>
        <v>0.005</v>
      </c>
      <c r="G31" s="8" t="str">
        <f>A28</f>
        <v>Lesgeven</v>
      </c>
      <c r="H31" s="8">
        <f>ROUND(8*AVERAGE(D28:D31),0)</f>
        <v>0</v>
      </c>
      <c r="I31" s="8">
        <v>1</v>
      </c>
      <c r="J31" s="8"/>
      <c r="K31" s="8"/>
      <c r="L31" s="8"/>
      <c r="M31" s="8"/>
      <c r="N31" s="8"/>
    </row>
    <row r="32" spans="1:14" ht="15">
      <c r="A32" s="41"/>
      <c r="B32" s="8"/>
      <c r="C32" s="8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>
      <c r="A33" s="41" t="s">
        <v>19</v>
      </c>
      <c r="B33" s="1" t="s">
        <v>20</v>
      </c>
      <c r="C33" s="4"/>
      <c r="D33" s="34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">
      <c r="A34" s="41"/>
      <c r="B34" s="1" t="s">
        <v>21</v>
      </c>
      <c r="C34" s="4"/>
      <c r="D34" s="34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">
      <c r="A35" s="41"/>
      <c r="B35" s="1" t="s">
        <v>23</v>
      </c>
      <c r="C35" s="4"/>
      <c r="D35" s="34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>
      <c r="A36" s="41"/>
      <c r="B36" s="1" t="s">
        <v>22</v>
      </c>
      <c r="C36" s="4"/>
      <c r="D36" s="34"/>
      <c r="E36" s="8"/>
      <c r="F36" s="8">
        <f>AVERAGE(D33:D36)+0.006</f>
        <v>0.006</v>
      </c>
      <c r="G36" s="8" t="str">
        <f>A33</f>
        <v>Leiding geven</v>
      </c>
      <c r="H36" s="8">
        <f>ROUND(8*AVERAGE(D33:D36),0)</f>
        <v>0</v>
      </c>
      <c r="I36" s="8">
        <v>1</v>
      </c>
      <c r="J36" s="8"/>
      <c r="K36" s="8"/>
      <c r="L36" s="8"/>
      <c r="M36" s="8"/>
      <c r="N36" s="8"/>
    </row>
    <row r="37" spans="1:14" ht="15">
      <c r="A37" s="41"/>
      <c r="B37" s="8"/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>
      <c r="A38" s="41" t="s">
        <v>47</v>
      </c>
      <c r="B38" s="1" t="s">
        <v>50</v>
      </c>
      <c r="C38" s="4"/>
      <c r="D38" s="34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41"/>
      <c r="B39" s="1" t="s">
        <v>51</v>
      </c>
      <c r="C39" s="4"/>
      <c r="D39" s="34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>
      <c r="A40" s="41"/>
      <c r="B40" s="1" t="s">
        <v>52</v>
      </c>
      <c r="C40" s="4"/>
      <c r="D40" s="34"/>
      <c r="E40" s="8"/>
      <c r="F40" s="8">
        <f>AVERAGE(D38:D40)+0.007</f>
        <v>0.007</v>
      </c>
      <c r="G40" s="8" t="str">
        <f>A38</f>
        <v>Bemiddelen</v>
      </c>
      <c r="H40" s="8">
        <f>ROUND(8*AVERAGE(D38:D40),0)</f>
        <v>0</v>
      </c>
      <c r="I40" s="8">
        <v>1</v>
      </c>
      <c r="J40" s="8"/>
      <c r="K40" s="8"/>
      <c r="L40" s="8"/>
      <c r="M40" s="8"/>
      <c r="N40" s="8"/>
    </row>
    <row r="41" spans="1:14" ht="15">
      <c r="A41" s="41"/>
      <c r="B41" s="8"/>
      <c r="C41" s="8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41" t="s">
        <v>48</v>
      </c>
      <c r="B42" s="1" t="s">
        <v>58</v>
      </c>
      <c r="C42" s="4"/>
      <c r="D42" s="34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41"/>
      <c r="B43" s="1" t="s">
        <v>49</v>
      </c>
      <c r="C43" s="4"/>
      <c r="D43" s="34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41"/>
      <c r="B44" s="1" t="s">
        <v>59</v>
      </c>
      <c r="C44" s="4"/>
      <c r="D44" s="34"/>
      <c r="E44" s="8"/>
      <c r="F44" s="8">
        <f>AVERAGE(D42:D44)+0.008</f>
        <v>0.008</v>
      </c>
      <c r="G44" s="8" t="str">
        <f>A42</f>
        <v>Raadgeven</v>
      </c>
      <c r="H44" s="8">
        <f>ROUND(8*AVERAGE(D42:D44),0)</f>
        <v>0</v>
      </c>
      <c r="I44" s="8">
        <v>1</v>
      </c>
      <c r="J44" s="8"/>
      <c r="K44" s="8"/>
      <c r="L44" s="8"/>
      <c r="M44" s="8"/>
      <c r="N44" s="8"/>
    </row>
    <row r="45" spans="1:14" ht="15">
      <c r="A45" s="41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41"/>
      <c r="B46" s="8"/>
      <c r="C46" s="8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41" t="s">
        <v>130</v>
      </c>
      <c r="B47" s="1" t="s">
        <v>24</v>
      </c>
      <c r="C47" s="6"/>
      <c r="D47" s="35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41"/>
      <c r="B48" s="1" t="s">
        <v>25</v>
      </c>
      <c r="C48" s="6"/>
      <c r="D48" s="35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>
      <c r="A49" s="41"/>
      <c r="B49" s="1" t="s">
        <v>26</v>
      </c>
      <c r="C49" s="6"/>
      <c r="D49" s="35"/>
      <c r="E49" s="8"/>
      <c r="F49" s="8">
        <f>AVERAGE(D47:D49)+0.0011</f>
        <v>0.0011</v>
      </c>
      <c r="G49" s="8" t="str">
        <f>A47</f>
        <v>Tekenen</v>
      </c>
      <c r="H49" s="8">
        <f>ROUND(8*AVERAGE(D47:D49),0)</f>
        <v>0</v>
      </c>
      <c r="I49" s="8">
        <v>2</v>
      </c>
      <c r="J49" s="8"/>
      <c r="K49" s="8"/>
      <c r="L49" s="8"/>
      <c r="M49" s="8"/>
      <c r="N49" s="8"/>
    </row>
    <row r="50" spans="1:14" ht="15">
      <c r="A50" s="41"/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41" t="s">
        <v>57</v>
      </c>
      <c r="B51" s="1" t="s">
        <v>27</v>
      </c>
      <c r="C51" s="6"/>
      <c r="D51" s="35"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41"/>
      <c r="B52" s="1" t="s">
        <v>28</v>
      </c>
      <c r="C52" s="6"/>
      <c r="D52" s="35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>
      <c r="A53" s="41"/>
      <c r="B53" s="1" t="s">
        <v>29</v>
      </c>
      <c r="C53" s="6"/>
      <c r="D53" s="35"/>
      <c r="E53" s="8"/>
      <c r="F53" s="8">
        <f>AVERAGE(D51:D53)+0.0012</f>
        <v>0.0012</v>
      </c>
      <c r="G53" s="8" t="str">
        <f>A51</f>
        <v>Denken</v>
      </c>
      <c r="H53" s="8">
        <f>ROUND(8*AVERAGE(D51:D53),0)</f>
        <v>0</v>
      </c>
      <c r="I53" s="8">
        <v>2</v>
      </c>
      <c r="J53" s="8"/>
      <c r="K53" s="8"/>
      <c r="L53" s="8"/>
      <c r="M53" s="8"/>
      <c r="N53" s="8"/>
    </row>
    <row r="54" spans="1:14" ht="15">
      <c r="A54" s="41"/>
      <c r="B54" s="8"/>
      <c r="C54" s="8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41" t="s">
        <v>128</v>
      </c>
      <c r="B55" s="1" t="s">
        <v>30</v>
      </c>
      <c r="C55" s="6"/>
      <c r="D55" s="35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41"/>
      <c r="B56" s="1" t="s">
        <v>31</v>
      </c>
      <c r="C56" s="6"/>
      <c r="D56" s="35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41"/>
      <c r="B57" s="1" t="s">
        <v>32</v>
      </c>
      <c r="C57" s="6"/>
      <c r="D57" s="35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41"/>
      <c r="B58" s="1" t="s">
        <v>33</v>
      </c>
      <c r="C58" s="6"/>
      <c r="D58" s="35"/>
      <c r="E58" s="8"/>
      <c r="F58" s="8">
        <f>AVERAGE(D55:D58)+0.0013</f>
        <v>0.0013</v>
      </c>
      <c r="G58" s="8" t="str">
        <f>A55</f>
        <v>Taal gebruiken</v>
      </c>
      <c r="H58" s="8">
        <f>ROUND(8*AVERAGE(D55:D58),0)</f>
        <v>0</v>
      </c>
      <c r="I58" s="8">
        <v>2</v>
      </c>
      <c r="J58" s="8"/>
      <c r="K58" s="8"/>
      <c r="L58" s="8"/>
      <c r="M58" s="8"/>
      <c r="N58" s="8"/>
    </row>
    <row r="59" spans="1:14" ht="15">
      <c r="A59" s="41"/>
      <c r="B59" s="8"/>
      <c r="C59" s="8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">
      <c r="A60" s="41" t="s">
        <v>126</v>
      </c>
      <c r="B60" s="1" t="s">
        <v>34</v>
      </c>
      <c r="C60" s="6"/>
      <c r="D60" s="35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>
      <c r="A61" s="41"/>
      <c r="B61" s="1" t="s">
        <v>35</v>
      </c>
      <c r="C61" s="6"/>
      <c r="D61" s="35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">
      <c r="A62" s="41"/>
      <c r="B62" s="1" t="s">
        <v>36</v>
      </c>
      <c r="C62" s="6"/>
      <c r="D62" s="35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41"/>
      <c r="B63" s="1" t="s">
        <v>37</v>
      </c>
      <c r="C63" s="6"/>
      <c r="D63" s="35"/>
      <c r="E63" s="8"/>
      <c r="F63" s="8">
        <f>AVERAGE(D60:D63)+0.0014</f>
        <v>0.0014</v>
      </c>
      <c r="G63" s="8" t="str">
        <f>A60</f>
        <v>Sporten</v>
      </c>
      <c r="H63" s="8">
        <f>ROUND(8*AVERAGE(D60:D63),0)</f>
        <v>0</v>
      </c>
      <c r="I63" s="8">
        <v>2</v>
      </c>
      <c r="J63" s="8"/>
      <c r="K63" s="8"/>
      <c r="L63" s="8"/>
      <c r="M63" s="8"/>
      <c r="N63" s="8"/>
    </row>
    <row r="64" spans="1:14" ht="15">
      <c r="A64" s="41"/>
      <c r="B64" s="8"/>
      <c r="C64" s="8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41" t="s">
        <v>124</v>
      </c>
      <c r="B65" s="1" t="s">
        <v>39</v>
      </c>
      <c r="C65" s="6"/>
      <c r="D65" s="35"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41"/>
      <c r="B66" s="1" t="s">
        <v>40</v>
      </c>
      <c r="C66" s="6"/>
      <c r="D66" s="35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41"/>
      <c r="B67" s="1" t="s">
        <v>41</v>
      </c>
      <c r="C67" s="6"/>
      <c r="D67" s="35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41"/>
      <c r="B68" s="1" t="s">
        <v>38</v>
      </c>
      <c r="C68" s="6"/>
      <c r="D68" s="35"/>
      <c r="E68" s="8"/>
      <c r="F68" s="8">
        <f>AVERAGE(D65:D68)+0.0015</f>
        <v>0.0015</v>
      </c>
      <c r="G68" s="8" t="str">
        <f>A65</f>
        <v>Muziek maken</v>
      </c>
      <c r="H68" s="8">
        <f>ROUND(8*AVERAGE(D65:D68),0)</f>
        <v>0</v>
      </c>
      <c r="I68" s="8">
        <v>2</v>
      </c>
      <c r="J68" s="8"/>
      <c r="K68" s="8"/>
      <c r="L68" s="8"/>
      <c r="M68" s="8"/>
      <c r="N68" s="8"/>
    </row>
    <row r="69" spans="1:14" ht="15">
      <c r="A69" s="41"/>
      <c r="B69" s="8"/>
      <c r="C69" s="8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41" t="s">
        <v>127</v>
      </c>
      <c r="B70" s="1" t="s">
        <v>42</v>
      </c>
      <c r="C70" s="6"/>
      <c r="D70" s="35"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5">
      <c r="A71" s="41"/>
      <c r="B71" s="1" t="s">
        <v>43</v>
      </c>
      <c r="C71" s="6"/>
      <c r="D71" s="35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41"/>
      <c r="B72" s="1" t="s">
        <v>44</v>
      </c>
      <c r="C72" s="6"/>
      <c r="D72" s="35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">
      <c r="A73" s="41"/>
      <c r="B73" s="1" t="s">
        <v>45</v>
      </c>
      <c r="C73" s="6"/>
      <c r="D73" s="35"/>
      <c r="E73" s="8"/>
      <c r="F73" s="8">
        <f>AVERAGE(D70:D73)+0.0016</f>
        <v>0.0016</v>
      </c>
      <c r="G73" s="8" t="str">
        <f>A70</f>
        <v>Designen</v>
      </c>
      <c r="H73" s="8">
        <f>ROUND(8*AVERAGE(D70:D73),0)</f>
        <v>0</v>
      </c>
      <c r="I73" s="8">
        <v>2</v>
      </c>
      <c r="J73" s="8"/>
      <c r="K73" s="8"/>
      <c r="L73" s="8"/>
      <c r="M73" s="8"/>
      <c r="N73" s="8"/>
    </row>
    <row r="74" spans="1:14" ht="15">
      <c r="A74" s="41"/>
      <c r="B74" s="13"/>
      <c r="C74" s="13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5">
      <c r="A75" s="41" t="s">
        <v>98</v>
      </c>
      <c r="B75" s="1" t="s">
        <v>99</v>
      </c>
      <c r="C75" s="6"/>
      <c r="D75" s="35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">
      <c r="A76" s="41"/>
      <c r="B76" s="1" t="s">
        <v>100</v>
      </c>
      <c r="C76" s="6"/>
      <c r="D76" s="35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41"/>
      <c r="B77" s="1" t="s">
        <v>139</v>
      </c>
      <c r="C77" s="6"/>
      <c r="D77" s="35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>
      <c r="A78" s="41"/>
      <c r="B78" s="1" t="s">
        <v>101</v>
      </c>
      <c r="C78" s="6"/>
      <c r="D78" s="35"/>
      <c r="E78" s="8"/>
      <c r="F78" s="8">
        <f>AVERAGE(D75:D78)+0.0017</f>
        <v>0.0017</v>
      </c>
      <c r="G78" s="8" t="str">
        <f>A75</f>
        <v>Expressie</v>
      </c>
      <c r="H78" s="8">
        <f>ROUND(8*AVERAGE(D75:D78),0)</f>
        <v>0</v>
      </c>
      <c r="I78" s="8">
        <v>2</v>
      </c>
      <c r="J78" s="8"/>
      <c r="K78" s="8"/>
      <c r="L78" s="8"/>
      <c r="M78" s="8"/>
      <c r="N78" s="8"/>
    </row>
    <row r="79" spans="1:14" ht="15">
      <c r="A79" s="41"/>
      <c r="B79" s="13"/>
      <c r="C79" s="8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5">
      <c r="A80" s="41"/>
      <c r="B80" s="8"/>
      <c r="C80" s="8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>
      <c r="A81" s="41" t="s">
        <v>60</v>
      </c>
      <c r="B81" s="1" t="s">
        <v>61</v>
      </c>
      <c r="C81" s="7"/>
      <c r="D81" s="36"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">
      <c r="A82" s="41"/>
      <c r="B82" s="1" t="s">
        <v>65</v>
      </c>
      <c r="C82" s="7"/>
      <c r="D82" s="36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">
      <c r="A83" s="41"/>
      <c r="B83" s="1" t="s">
        <v>62</v>
      </c>
      <c r="C83" s="7"/>
      <c r="D83" s="36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5">
      <c r="A84" s="41"/>
      <c r="B84" s="1" t="s">
        <v>63</v>
      </c>
      <c r="C84" s="7"/>
      <c r="D84" s="36"/>
      <c r="E84" s="8"/>
      <c r="F84" s="8">
        <f>AVERAGE(D81:D84)+0.0021</f>
        <v>0.0021</v>
      </c>
      <c r="G84" s="8" t="str">
        <f>A81</f>
        <v>Rekenen</v>
      </c>
      <c r="H84" s="8">
        <f>ROUND(8*AVERAGE(D81:D84),0)</f>
        <v>0</v>
      </c>
      <c r="I84" s="8">
        <v>3</v>
      </c>
      <c r="J84" s="8"/>
      <c r="K84" s="8"/>
      <c r="L84" s="8"/>
      <c r="M84" s="8"/>
      <c r="N84" s="8"/>
    </row>
    <row r="85" spans="1:14" ht="15">
      <c r="A85" s="41"/>
      <c r="B85" s="8"/>
      <c r="C85" s="8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5">
      <c r="A86" s="41" t="s">
        <v>64</v>
      </c>
      <c r="B86" s="1" t="s">
        <v>66</v>
      </c>
      <c r="C86" s="7"/>
      <c r="D86" s="36"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>
      <c r="A87" s="41"/>
      <c r="B87" s="1" t="s">
        <v>67</v>
      </c>
      <c r="C87" s="7"/>
      <c r="D87" s="36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">
      <c r="A88" s="41"/>
      <c r="B88" s="1" t="s">
        <v>68</v>
      </c>
      <c r="C88" s="7"/>
      <c r="D88" s="36"/>
      <c r="E88" s="8"/>
      <c r="F88" s="8">
        <f>AVERAGE(D86:D88)+0.0022</f>
        <v>0.0022</v>
      </c>
      <c r="G88" s="8" t="str">
        <f>A86</f>
        <v>Logisch denken</v>
      </c>
      <c r="H88" s="8">
        <f>ROUND(8*AVERAGE(D86:D88),0)</f>
        <v>0</v>
      </c>
      <c r="I88" s="8">
        <v>3</v>
      </c>
      <c r="J88" s="8"/>
      <c r="K88" s="8"/>
      <c r="L88" s="8"/>
      <c r="M88" s="8"/>
      <c r="N88" s="8"/>
    </row>
    <row r="89" spans="1:14" ht="15">
      <c r="A89" s="41"/>
      <c r="B89" s="8"/>
      <c r="C89" s="8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5">
      <c r="A90" s="41" t="s">
        <v>69</v>
      </c>
      <c r="B90" s="1" t="s">
        <v>71</v>
      </c>
      <c r="C90" s="7"/>
      <c r="D90" s="36">
        <v>0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5">
      <c r="A91" s="41"/>
      <c r="B91" s="1" t="s">
        <v>84</v>
      </c>
      <c r="C91" s="7"/>
      <c r="D91" s="36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">
      <c r="A92" s="41"/>
      <c r="B92" s="1" t="s">
        <v>70</v>
      </c>
      <c r="C92" s="7"/>
      <c r="D92" s="36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">
      <c r="A93" s="41"/>
      <c r="B93" s="1" t="s">
        <v>72</v>
      </c>
      <c r="C93" s="7"/>
      <c r="D93" s="36"/>
      <c r="E93" s="8"/>
      <c r="F93" s="8">
        <f>AVERAGE(D90:D93)+0.0023</f>
        <v>0.0023</v>
      </c>
      <c r="G93" s="8" t="str">
        <f>A90</f>
        <v>Onderzoeken</v>
      </c>
      <c r="H93" s="8">
        <f>ROUND(8*AVERAGE(D90:D93),0)</f>
        <v>0</v>
      </c>
      <c r="I93" s="8">
        <v>3</v>
      </c>
      <c r="J93" s="8"/>
      <c r="K93" s="8"/>
      <c r="L93" s="8"/>
      <c r="M93" s="8"/>
      <c r="N93" s="8"/>
    </row>
    <row r="94" spans="1:14" ht="15">
      <c r="A94" s="41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>
      <c r="A95" s="41" t="s">
        <v>73</v>
      </c>
      <c r="B95" s="1" t="s">
        <v>74</v>
      </c>
      <c r="C95" s="7"/>
      <c r="D95" s="36"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">
      <c r="A96" s="41"/>
      <c r="B96" s="1" t="s">
        <v>76</v>
      </c>
      <c r="C96" s="7"/>
      <c r="D96" s="36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">
      <c r="A97" s="41"/>
      <c r="B97" s="1" t="s">
        <v>75</v>
      </c>
      <c r="C97" s="7"/>
      <c r="D97" s="36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5">
      <c r="A98" s="41"/>
      <c r="B98" s="1" t="s">
        <v>129</v>
      </c>
      <c r="C98" s="7"/>
      <c r="D98" s="36"/>
      <c r="E98" s="8"/>
      <c r="F98" s="8">
        <f>AVERAGE(D95:D98)+0.0024</f>
        <v>0.0024</v>
      </c>
      <c r="G98" s="8" t="str">
        <f>A95</f>
        <v>Organiseren</v>
      </c>
      <c r="H98" s="8">
        <f>ROUND(8*AVERAGE(D95:D98),0)</f>
        <v>0</v>
      </c>
      <c r="I98" s="8">
        <v>3</v>
      </c>
      <c r="J98" s="8"/>
      <c r="K98" s="8"/>
      <c r="L98" s="8"/>
      <c r="M98" s="8"/>
      <c r="N98" s="8"/>
    </row>
    <row r="99" spans="1:14" ht="15">
      <c r="A99" s="41"/>
      <c r="B99" s="8"/>
      <c r="C99" s="8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">
      <c r="A100" s="41" t="s">
        <v>78</v>
      </c>
      <c r="B100" s="1" t="s">
        <v>77</v>
      </c>
      <c r="C100" s="7"/>
      <c r="D100" s="36"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">
      <c r="A101" s="41"/>
      <c r="B101" s="1" t="s">
        <v>86</v>
      </c>
      <c r="C101" s="7"/>
      <c r="D101" s="36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">
      <c r="A102" s="41"/>
      <c r="B102" s="1" t="s">
        <v>79</v>
      </c>
      <c r="C102" s="7"/>
      <c r="D102" s="36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">
      <c r="A103" s="41"/>
      <c r="B103" s="1" t="s">
        <v>80</v>
      </c>
      <c r="C103" s="7"/>
      <c r="D103" s="36"/>
      <c r="E103" s="8"/>
      <c r="F103" s="8">
        <f>AVERAGE(D100:D103)+0.0025</f>
        <v>0.0025</v>
      </c>
      <c r="G103" s="8" t="str">
        <f>A100</f>
        <v>Bedienen apparaat</v>
      </c>
      <c r="H103" s="8">
        <f>ROUND(8*AVERAGE(D100:D103),0)</f>
        <v>0</v>
      </c>
      <c r="I103" s="8">
        <v>4</v>
      </c>
      <c r="J103" s="8"/>
      <c r="K103" s="8"/>
      <c r="L103" s="8"/>
      <c r="M103" s="8"/>
      <c r="N103" s="8"/>
    </row>
    <row r="104" spans="1:14" ht="15">
      <c r="A104" s="41"/>
      <c r="B104" s="8"/>
      <c r="C104" s="8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">
      <c r="A105" s="41" t="s">
        <v>81</v>
      </c>
      <c r="B105" s="1" t="s">
        <v>82</v>
      </c>
      <c r="C105" s="7"/>
      <c r="D105" s="36"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">
      <c r="A106" s="41"/>
      <c r="B106" s="1" t="s">
        <v>83</v>
      </c>
      <c r="C106" s="7"/>
      <c r="D106" s="36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">
      <c r="A107" s="41"/>
      <c r="B107" s="1" t="s">
        <v>85</v>
      </c>
      <c r="C107" s="7"/>
      <c r="D107" s="36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">
      <c r="A108" s="41"/>
      <c r="B108" s="1" t="s">
        <v>87</v>
      </c>
      <c r="C108" s="7"/>
      <c r="D108" s="36"/>
      <c r="E108" s="8"/>
      <c r="F108" s="8">
        <f>AVERAGE(D105:D108)+0.0026</f>
        <v>0.0026</v>
      </c>
      <c r="G108" s="8" t="str">
        <f>A105</f>
        <v>Repareren</v>
      </c>
      <c r="H108" s="8">
        <f>ROUND(8*AVERAGE(D105:D108),0)</f>
        <v>0</v>
      </c>
      <c r="I108" s="8">
        <v>4</v>
      </c>
      <c r="J108" s="8"/>
      <c r="K108" s="8"/>
      <c r="L108" s="8"/>
      <c r="M108" s="8"/>
      <c r="N108" s="8"/>
    </row>
    <row r="109" spans="1:14" ht="15">
      <c r="A109" s="41"/>
      <c r="B109" s="8"/>
      <c r="C109" s="8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">
      <c r="A110" s="41" t="s">
        <v>88</v>
      </c>
      <c r="B110" s="1" t="s">
        <v>89</v>
      </c>
      <c r="C110" s="7"/>
      <c r="D110" s="36"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">
      <c r="A111" s="41"/>
      <c r="B111" s="1" t="s">
        <v>90</v>
      </c>
      <c r="C111" s="7"/>
      <c r="D111" s="36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5">
      <c r="A112" s="41"/>
      <c r="B112" s="1" t="s">
        <v>91</v>
      </c>
      <c r="C112" s="7"/>
      <c r="D112" s="36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5">
      <c r="A113" s="41"/>
      <c r="B113" s="1" t="s">
        <v>92</v>
      </c>
      <c r="C113" s="7"/>
      <c r="D113" s="36"/>
      <c r="E113" s="8"/>
      <c r="F113" s="8">
        <f>AVERAGE(D110:D113)+0.0027</f>
        <v>0.0027</v>
      </c>
      <c r="G113" s="8" t="str">
        <f>A110</f>
        <v>Monteren</v>
      </c>
      <c r="H113" s="8">
        <f>ROUND(8*AVERAGE(D110:D113),0)</f>
        <v>0</v>
      </c>
      <c r="I113" s="8">
        <v>4</v>
      </c>
      <c r="J113" s="8"/>
      <c r="K113" s="8"/>
      <c r="L113" s="8"/>
      <c r="M113" s="8"/>
      <c r="N113" s="8"/>
    </row>
    <row r="114" spans="1:14" ht="15">
      <c r="A114" s="41"/>
      <c r="B114" s="8"/>
      <c r="C114" s="8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">
      <c r="A115" s="41" t="s">
        <v>93</v>
      </c>
      <c r="B115" s="1" t="s">
        <v>94</v>
      </c>
      <c r="C115" s="7"/>
      <c r="D115" s="36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">
      <c r="A116" s="41"/>
      <c r="B116" s="1" t="s">
        <v>97</v>
      </c>
      <c r="C116" s="7"/>
      <c r="D116" s="36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">
      <c r="A117" s="41"/>
      <c r="B117" s="1" t="s">
        <v>95</v>
      </c>
      <c r="C117" s="7"/>
      <c r="D117" s="36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">
      <c r="A118" s="41"/>
      <c r="B118" s="1" t="s">
        <v>96</v>
      </c>
      <c r="C118" s="7"/>
      <c r="D118" s="36"/>
      <c r="E118" s="8"/>
      <c r="F118" s="8">
        <f>AVERAGE(D115:D118)+0.0028</f>
        <v>0.0028</v>
      </c>
      <c r="G118" s="8" t="str">
        <f>A115</f>
        <v>Bouwen</v>
      </c>
      <c r="H118" s="8">
        <f>ROUND(8*AVERAGE(D115:D118),0)</f>
        <v>0</v>
      </c>
      <c r="I118" s="8">
        <v>4</v>
      </c>
      <c r="J118" s="8"/>
      <c r="K118" s="8"/>
      <c r="L118" s="8"/>
      <c r="M118" s="8"/>
      <c r="N118" s="8"/>
    </row>
    <row r="119" spans="1:14" ht="15">
      <c r="A119" s="41"/>
      <c r="B119" s="8"/>
      <c r="C119" s="8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">
      <c r="A120" s="41"/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">
      <c r="A121" s="41" t="s">
        <v>134</v>
      </c>
      <c r="B121" s="1" t="s">
        <v>131</v>
      </c>
      <c r="C121" s="11"/>
      <c r="D121" s="36">
        <v>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">
      <c r="A122" s="41"/>
      <c r="B122" s="1" t="s">
        <v>132</v>
      </c>
      <c r="C122" s="11"/>
      <c r="D122" s="36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">
      <c r="A123" s="41"/>
      <c r="B123" s="1" t="s">
        <v>133</v>
      </c>
      <c r="C123" s="11"/>
      <c r="D123" s="36"/>
      <c r="E123" s="8"/>
      <c r="F123" s="8">
        <f>AVERAGE(D121:D123)+0.0031</f>
        <v>0.0031</v>
      </c>
      <c r="G123" s="8" t="str">
        <f>A121</f>
        <v>Verzorging</v>
      </c>
      <c r="H123" s="8">
        <f>ROUND(8*AVERAGE(D121:D123),0)</f>
        <v>0</v>
      </c>
      <c r="I123" s="8">
        <v>5</v>
      </c>
      <c r="J123" s="8"/>
      <c r="K123" s="8"/>
      <c r="L123" s="8"/>
      <c r="M123" s="8"/>
      <c r="N123" s="8"/>
    </row>
    <row r="124" spans="1:14" ht="15">
      <c r="A124" s="41"/>
      <c r="B124" s="8"/>
      <c r="C124" s="8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">
      <c r="A125" s="41" t="s">
        <v>102</v>
      </c>
      <c r="B125" s="1" t="s">
        <v>103</v>
      </c>
      <c r="C125" s="11"/>
      <c r="D125" s="36">
        <v>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">
      <c r="A126" s="41"/>
      <c r="B126" s="1" t="s">
        <v>104</v>
      </c>
      <c r="C126" s="11"/>
      <c r="D126" s="36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">
      <c r="A127" s="41"/>
      <c r="B127" s="1" t="s">
        <v>105</v>
      </c>
      <c r="C127" s="11"/>
      <c r="D127" s="36"/>
      <c r="E127" s="8"/>
      <c r="F127" s="8">
        <f>AVERAGE(D125:D127)+0.0032</f>
        <v>0.0032</v>
      </c>
      <c r="G127" s="8" t="str">
        <f>A125</f>
        <v>Werken in het groen</v>
      </c>
      <c r="H127" s="8">
        <f>ROUND(8*AVERAGE(D125:D127),0)</f>
        <v>0</v>
      </c>
      <c r="I127" s="8">
        <v>5</v>
      </c>
      <c r="J127" s="8"/>
      <c r="K127" s="8"/>
      <c r="L127" s="8"/>
      <c r="M127" s="8"/>
      <c r="N127" s="8"/>
    </row>
    <row r="128" spans="1:14" ht="15">
      <c r="A128" s="41"/>
      <c r="B128" s="8"/>
      <c r="C128" s="8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5">
      <c r="A129" s="41"/>
      <c r="B129" s="8"/>
      <c r="C129" s="8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5">
      <c r="A130" s="41" t="s">
        <v>106</v>
      </c>
      <c r="B130" s="1" t="s">
        <v>108</v>
      </c>
      <c r="C130" s="11"/>
      <c r="D130" s="36">
        <v>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5">
      <c r="A131" s="41"/>
      <c r="B131" s="1" t="s">
        <v>109</v>
      </c>
      <c r="C131" s="11"/>
      <c r="D131" s="36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5">
      <c r="A132" s="41"/>
      <c r="B132" s="1" t="s">
        <v>110</v>
      </c>
      <c r="C132" s="11"/>
      <c r="D132" s="36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5">
      <c r="A133" s="41"/>
      <c r="B133" s="1" t="s">
        <v>107</v>
      </c>
      <c r="C133" s="11"/>
      <c r="D133" s="36"/>
      <c r="E133" s="8"/>
      <c r="F133" s="8">
        <f>AVERAGE(D130:D133)+0.0033</f>
        <v>0.0033</v>
      </c>
      <c r="G133" s="8" t="str">
        <f>A130</f>
        <v>Dierverzorgen</v>
      </c>
      <c r="H133" s="8">
        <f>ROUND(8*AVERAGE(D130:D133),0)</f>
        <v>0</v>
      </c>
      <c r="I133" s="8">
        <v>5</v>
      </c>
      <c r="J133" s="8"/>
      <c r="K133" s="8"/>
      <c r="L133" s="8"/>
      <c r="M133" s="8"/>
      <c r="N133" s="8"/>
    </row>
    <row r="134" spans="1:14" ht="23.25">
      <c r="A134" s="8"/>
      <c r="B134" s="18"/>
      <c r="C134" s="8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23.25">
      <c r="A135" s="8"/>
      <c r="B135" s="17" t="s">
        <v>118</v>
      </c>
      <c r="C135" s="8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5">
      <c r="A136" s="8"/>
      <c r="B136" s="8"/>
      <c r="C136" s="8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5">
      <c r="A137" s="8"/>
      <c r="B137" s="8"/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">
      <c r="A138" s="8"/>
      <c r="B138" s="8"/>
      <c r="C138" s="8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">
      <c r="A139" s="8"/>
      <c r="B139" s="8"/>
      <c r="C139" s="8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">
      <c r="A140" s="8"/>
      <c r="B140" s="8"/>
      <c r="C140" s="8"/>
      <c r="D140" s="9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">
      <c r="A141" s="8"/>
      <c r="B141" s="8"/>
      <c r="C141" s="8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">
      <c r="A142" s="8"/>
      <c r="B142" s="8"/>
      <c r="C142" s="8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">
      <c r="A143" s="8"/>
      <c r="B143" s="8"/>
      <c r="C143" s="8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">
      <c r="A144" s="8"/>
      <c r="B144" s="8"/>
      <c r="C144" s="8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5">
      <c r="A145" s="8"/>
      <c r="B145" s="8"/>
      <c r="C145" s="8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5">
      <c r="A146" s="8"/>
      <c r="B146" s="8"/>
      <c r="C146" s="8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5">
      <c r="A147" s="8"/>
      <c r="B147" s="8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5">
      <c r="A148" s="8"/>
      <c r="B148" s="8"/>
      <c r="C148" s="8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5">
      <c r="A149" s="8"/>
      <c r="B149" s="8"/>
      <c r="C149" s="8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5">
      <c r="A150" s="8"/>
      <c r="B150" s="8"/>
      <c r="C150" s="8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5">
      <c r="A151" s="8"/>
      <c r="B151" s="8"/>
      <c r="C151" s="8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5">
      <c r="A152" s="8"/>
      <c r="B152" s="8"/>
      <c r="C152" s="8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5">
      <c r="A153" s="8"/>
      <c r="B153" s="8"/>
      <c r="C153" s="8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5">
      <c r="A154" s="8"/>
      <c r="B154" s="8"/>
      <c r="C154" s="8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</row>
  </sheetData>
  <sheetProtection password="DFCD" sheet="1" selectLockedCells="1"/>
  <conditionalFormatting sqref="D9:D11">
    <cfRule type="cellIs" priority="114" dxfId="112" operator="between">
      <formula>0</formula>
      <formula>5</formula>
    </cfRule>
  </conditionalFormatting>
  <conditionalFormatting sqref="D13:D16">
    <cfRule type="cellIs" priority="111" dxfId="112" operator="between">
      <formula>0</formula>
      <formula>5</formula>
    </cfRule>
  </conditionalFormatting>
  <conditionalFormatting sqref="D18:D22">
    <cfRule type="cellIs" priority="110" dxfId="112" operator="between">
      <formula>0</formula>
      <formula>5</formula>
    </cfRule>
  </conditionalFormatting>
  <conditionalFormatting sqref="D24:D26">
    <cfRule type="cellIs" priority="109" dxfId="112" operator="between">
      <formula>0</formula>
      <formula>5</formula>
    </cfRule>
  </conditionalFormatting>
  <conditionalFormatting sqref="D28:D31">
    <cfRule type="cellIs" priority="108" dxfId="112" operator="between">
      <formula>0</formula>
      <formula>5</formula>
    </cfRule>
  </conditionalFormatting>
  <conditionalFormatting sqref="D33:D36">
    <cfRule type="cellIs" priority="107" dxfId="112" operator="between">
      <formula>0</formula>
      <formula>5</formula>
    </cfRule>
  </conditionalFormatting>
  <conditionalFormatting sqref="D47:D49">
    <cfRule type="cellIs" priority="105" dxfId="113" operator="between">
      <formula>0</formula>
      <formula>5</formula>
    </cfRule>
    <cfRule type="cellIs" priority="106" dxfId="112" operator="between">
      <formula>0</formula>
      <formula>5</formula>
    </cfRule>
  </conditionalFormatting>
  <conditionalFormatting sqref="D55">
    <cfRule type="cellIs" priority="101" dxfId="113" operator="between">
      <formula>0</formula>
      <formula>5</formula>
    </cfRule>
    <cfRule type="cellIs" priority="102" dxfId="112" operator="between">
      <formula>0</formula>
      <formula>5</formula>
    </cfRule>
  </conditionalFormatting>
  <conditionalFormatting sqref="D56:D58">
    <cfRule type="cellIs" priority="103" dxfId="113" operator="between">
      <formula>0</formula>
      <formula>5</formula>
    </cfRule>
    <cfRule type="cellIs" priority="104" dxfId="112" operator="between">
      <formula>0</formula>
      <formula>5</formula>
    </cfRule>
  </conditionalFormatting>
  <conditionalFormatting sqref="D70">
    <cfRule type="cellIs" priority="87" dxfId="113" operator="between">
      <formula>0</formula>
      <formula>5</formula>
    </cfRule>
    <cfRule type="cellIs" priority="88" dxfId="112" operator="between">
      <formula>0</formula>
      <formula>5</formula>
    </cfRule>
  </conditionalFormatting>
  <conditionalFormatting sqref="D51:D53">
    <cfRule type="cellIs" priority="99" dxfId="113" operator="between">
      <formula>0</formula>
      <formula>5</formula>
    </cfRule>
    <cfRule type="cellIs" priority="100" dxfId="112" operator="between">
      <formula>0</formula>
      <formula>5</formula>
    </cfRule>
  </conditionalFormatting>
  <conditionalFormatting sqref="D60">
    <cfRule type="cellIs" priority="95" dxfId="113" operator="between">
      <formula>0</formula>
      <formula>5</formula>
    </cfRule>
    <cfRule type="cellIs" priority="96" dxfId="112" operator="between">
      <formula>0</formula>
      <formula>5</formula>
    </cfRule>
  </conditionalFormatting>
  <conditionalFormatting sqref="D61:D63">
    <cfRule type="cellIs" priority="97" dxfId="113" operator="between">
      <formula>0</formula>
      <formula>5</formula>
    </cfRule>
    <cfRule type="cellIs" priority="98" dxfId="112" operator="between">
      <formula>0</formula>
      <formula>5</formula>
    </cfRule>
  </conditionalFormatting>
  <conditionalFormatting sqref="D65">
    <cfRule type="cellIs" priority="91" dxfId="113" operator="between">
      <formula>0</formula>
      <formula>5</formula>
    </cfRule>
    <cfRule type="cellIs" priority="92" dxfId="112" operator="between">
      <formula>0</formula>
      <formula>5</formula>
    </cfRule>
  </conditionalFormatting>
  <conditionalFormatting sqref="D66:D68">
    <cfRule type="cellIs" priority="93" dxfId="113" operator="between">
      <formula>0</formula>
      <formula>5</formula>
    </cfRule>
    <cfRule type="cellIs" priority="94" dxfId="112" operator="between">
      <formula>0</formula>
      <formula>5</formula>
    </cfRule>
  </conditionalFormatting>
  <conditionalFormatting sqref="D71:D73">
    <cfRule type="cellIs" priority="89" dxfId="113" operator="between">
      <formula>0</formula>
      <formula>5</formula>
    </cfRule>
    <cfRule type="cellIs" priority="90" dxfId="112" operator="between">
      <formula>0</formula>
      <formula>5</formula>
    </cfRule>
  </conditionalFormatting>
  <conditionalFormatting sqref="D38:D40">
    <cfRule type="cellIs" priority="86" dxfId="112" operator="between">
      <formula>0</formula>
      <formula>5</formula>
    </cfRule>
  </conditionalFormatting>
  <conditionalFormatting sqref="D42:D44">
    <cfRule type="cellIs" priority="85" dxfId="112" operator="between">
      <formula>0</formula>
      <formula>5</formula>
    </cfRule>
  </conditionalFormatting>
  <conditionalFormatting sqref="D81:D84 D103 D127 D123">
    <cfRule type="cellIs" priority="81" dxfId="4" operator="between">
      <formula>0</formula>
      <formula>5</formula>
    </cfRule>
    <cfRule type="cellIs" priority="82" dxfId="114" operator="between">
      <formula>0</formula>
      <formula>5</formula>
    </cfRule>
    <cfRule type="cellIs" priority="83" dxfId="113" operator="between">
      <formula>0</formula>
      <formula>5</formula>
    </cfRule>
    <cfRule type="cellIs" priority="84" dxfId="112" operator="between">
      <formula>0</formula>
      <formula>5</formula>
    </cfRule>
  </conditionalFormatting>
  <conditionalFormatting sqref="D86:D88">
    <cfRule type="cellIs" priority="77" dxfId="4" operator="between">
      <formula>0</formula>
      <formula>5</formula>
    </cfRule>
    <cfRule type="cellIs" priority="78" dxfId="114" operator="between">
      <formula>0</formula>
      <formula>5</formula>
    </cfRule>
    <cfRule type="cellIs" priority="79" dxfId="113" operator="between">
      <formula>0</formula>
      <formula>5</formula>
    </cfRule>
    <cfRule type="cellIs" priority="80" dxfId="112" operator="between">
      <formula>0</formula>
      <formula>5</formula>
    </cfRule>
  </conditionalFormatting>
  <conditionalFormatting sqref="D90:D93">
    <cfRule type="cellIs" priority="73" dxfId="4" operator="between">
      <formula>0</formula>
      <formula>5</formula>
    </cfRule>
    <cfRule type="cellIs" priority="74" dxfId="114" operator="between">
      <formula>0</formula>
      <formula>5</formula>
    </cfRule>
    <cfRule type="cellIs" priority="75" dxfId="113" operator="between">
      <formula>0</formula>
      <formula>5</formula>
    </cfRule>
    <cfRule type="cellIs" priority="76" dxfId="112" operator="between">
      <formula>0</formula>
      <formula>5</formula>
    </cfRule>
  </conditionalFormatting>
  <conditionalFormatting sqref="D95 D97:D98">
    <cfRule type="cellIs" priority="69" dxfId="4" operator="between">
      <formula>0</formula>
      <formula>5</formula>
    </cfRule>
    <cfRule type="cellIs" priority="70" dxfId="114" operator="between">
      <formula>0</formula>
      <formula>5</formula>
    </cfRule>
    <cfRule type="cellIs" priority="71" dxfId="113" operator="between">
      <formula>0</formula>
      <formula>5</formula>
    </cfRule>
    <cfRule type="cellIs" priority="72" dxfId="112" operator="between">
      <formula>0</formula>
      <formula>5</formula>
    </cfRule>
  </conditionalFormatting>
  <conditionalFormatting sqref="D96">
    <cfRule type="cellIs" priority="65" dxfId="4" operator="between">
      <formula>0</formula>
      <formula>5</formula>
    </cfRule>
    <cfRule type="cellIs" priority="66" dxfId="114" operator="between">
      <formula>0</formula>
      <formula>5</formula>
    </cfRule>
    <cfRule type="cellIs" priority="67" dxfId="113" operator="between">
      <formula>0</formula>
      <formula>5</formula>
    </cfRule>
    <cfRule type="cellIs" priority="68" dxfId="112" operator="between">
      <formula>0</formula>
      <formula>5</formula>
    </cfRule>
  </conditionalFormatting>
  <conditionalFormatting sqref="D100:D101">
    <cfRule type="cellIs" priority="61" dxfId="4" operator="between">
      <formula>0</formula>
      <formula>5</formula>
    </cfRule>
    <cfRule type="cellIs" priority="62" dxfId="114" operator="between">
      <formula>0</formula>
      <formula>5</formula>
    </cfRule>
    <cfRule type="cellIs" priority="63" dxfId="113" operator="between">
      <formula>0</formula>
      <formula>5</formula>
    </cfRule>
    <cfRule type="cellIs" priority="64" dxfId="112" operator="between">
      <formula>0</formula>
      <formula>5</formula>
    </cfRule>
  </conditionalFormatting>
  <conditionalFormatting sqref="D102">
    <cfRule type="cellIs" priority="57" dxfId="4" operator="between">
      <formula>0</formula>
      <formula>5</formula>
    </cfRule>
    <cfRule type="cellIs" priority="58" dxfId="114" operator="between">
      <formula>0</formula>
      <formula>5</formula>
    </cfRule>
    <cfRule type="cellIs" priority="59" dxfId="113" operator="between">
      <formula>0</formula>
      <formula>5</formula>
    </cfRule>
    <cfRule type="cellIs" priority="60" dxfId="112" operator="between">
      <formula>0</formula>
      <formula>5</formula>
    </cfRule>
  </conditionalFormatting>
  <conditionalFormatting sqref="D105 D107:D108">
    <cfRule type="cellIs" priority="53" dxfId="4" operator="between">
      <formula>0</formula>
      <formula>5</formula>
    </cfRule>
    <cfRule type="cellIs" priority="54" dxfId="114" operator="between">
      <formula>0</formula>
      <formula>5</formula>
    </cfRule>
    <cfRule type="cellIs" priority="55" dxfId="113" operator="between">
      <formula>0</formula>
      <formula>5</formula>
    </cfRule>
    <cfRule type="cellIs" priority="56" dxfId="112" operator="between">
      <formula>0</formula>
      <formula>5</formula>
    </cfRule>
  </conditionalFormatting>
  <conditionalFormatting sqref="D106">
    <cfRule type="cellIs" priority="49" dxfId="4" operator="between">
      <formula>0</formula>
      <formula>5</formula>
    </cfRule>
    <cfRule type="cellIs" priority="50" dxfId="114" operator="between">
      <formula>0</formula>
      <formula>5</formula>
    </cfRule>
    <cfRule type="cellIs" priority="51" dxfId="113" operator="between">
      <formula>0</formula>
      <formula>5</formula>
    </cfRule>
    <cfRule type="cellIs" priority="52" dxfId="112" operator="between">
      <formula>0</formula>
      <formula>5</formula>
    </cfRule>
  </conditionalFormatting>
  <conditionalFormatting sqref="D110 D112:D113">
    <cfRule type="cellIs" priority="45" dxfId="4" operator="between">
      <formula>0</formula>
      <formula>5</formula>
    </cfRule>
    <cfRule type="cellIs" priority="46" dxfId="114" operator="between">
      <formula>0</formula>
      <formula>5</formula>
    </cfRule>
    <cfRule type="cellIs" priority="47" dxfId="113" operator="between">
      <formula>0</formula>
      <formula>5</formula>
    </cfRule>
    <cfRule type="cellIs" priority="48" dxfId="112" operator="between">
      <formula>0</formula>
      <formula>5</formula>
    </cfRule>
  </conditionalFormatting>
  <conditionalFormatting sqref="D111">
    <cfRule type="cellIs" priority="41" dxfId="4" operator="between">
      <formula>0</formula>
      <formula>5</formula>
    </cfRule>
    <cfRule type="cellIs" priority="42" dxfId="114" operator="between">
      <formula>0</formula>
      <formula>5</formula>
    </cfRule>
    <cfRule type="cellIs" priority="43" dxfId="113" operator="between">
      <formula>0</formula>
      <formula>5</formula>
    </cfRule>
    <cfRule type="cellIs" priority="44" dxfId="112" operator="between">
      <formula>0</formula>
      <formula>5</formula>
    </cfRule>
  </conditionalFormatting>
  <conditionalFormatting sqref="D115 D117:D118">
    <cfRule type="cellIs" priority="37" dxfId="4" operator="between">
      <formula>0</formula>
      <formula>5</formula>
    </cfRule>
    <cfRule type="cellIs" priority="38" dxfId="114" operator="between">
      <formula>0</formula>
      <formula>5</formula>
    </cfRule>
    <cfRule type="cellIs" priority="39" dxfId="113" operator="between">
      <formula>0</formula>
      <formula>5</formula>
    </cfRule>
    <cfRule type="cellIs" priority="40" dxfId="112" operator="between">
      <formula>0</formula>
      <formula>5</formula>
    </cfRule>
  </conditionalFormatting>
  <conditionalFormatting sqref="D116">
    <cfRule type="cellIs" priority="33" dxfId="4" operator="between">
      <formula>0</formula>
      <formula>5</formula>
    </cfRule>
    <cfRule type="cellIs" priority="34" dxfId="114" operator="between">
      <formula>0</formula>
      <formula>5</formula>
    </cfRule>
    <cfRule type="cellIs" priority="35" dxfId="113" operator="between">
      <formula>0</formula>
      <formula>5</formula>
    </cfRule>
    <cfRule type="cellIs" priority="36" dxfId="112" operator="between">
      <formula>0</formula>
      <formula>5</formula>
    </cfRule>
  </conditionalFormatting>
  <conditionalFormatting sqref="D75">
    <cfRule type="cellIs" priority="29" dxfId="113" operator="between">
      <formula>0</formula>
      <formula>5</formula>
    </cfRule>
    <cfRule type="cellIs" priority="30" dxfId="112" operator="between">
      <formula>0</formula>
      <formula>5</formula>
    </cfRule>
  </conditionalFormatting>
  <conditionalFormatting sqref="D76:D78">
    <cfRule type="cellIs" priority="31" dxfId="113" operator="between">
      <formula>0</formula>
      <formula>5</formula>
    </cfRule>
    <cfRule type="cellIs" priority="32" dxfId="112" operator="between">
      <formula>0</formula>
      <formula>5</formula>
    </cfRule>
  </conditionalFormatting>
  <conditionalFormatting sqref="D125">
    <cfRule type="cellIs" priority="25" dxfId="4" operator="between">
      <formula>0</formula>
      <formula>5</formula>
    </cfRule>
    <cfRule type="cellIs" priority="26" dxfId="114" operator="between">
      <formula>0</formula>
      <formula>5</formula>
    </cfRule>
    <cfRule type="cellIs" priority="27" dxfId="113" operator="between">
      <formula>0</formula>
      <formula>5</formula>
    </cfRule>
    <cfRule type="cellIs" priority="28" dxfId="112" operator="between">
      <formula>0</formula>
      <formula>5</formula>
    </cfRule>
  </conditionalFormatting>
  <conditionalFormatting sqref="D126">
    <cfRule type="cellIs" priority="21" dxfId="4" operator="between">
      <formula>0</formula>
      <formula>5</formula>
    </cfRule>
    <cfRule type="cellIs" priority="22" dxfId="114" operator="between">
      <formula>0</formula>
      <formula>5</formula>
    </cfRule>
    <cfRule type="cellIs" priority="23" dxfId="113" operator="between">
      <formula>0</formula>
      <formula>5</formula>
    </cfRule>
    <cfRule type="cellIs" priority="24" dxfId="112" operator="between">
      <formula>0</formula>
      <formula>5</formula>
    </cfRule>
  </conditionalFormatting>
  <conditionalFormatting sqref="D121">
    <cfRule type="cellIs" priority="17" dxfId="4" operator="between">
      <formula>0</formula>
      <formula>5</formula>
    </cfRule>
    <cfRule type="cellIs" priority="18" dxfId="114" operator="between">
      <formula>0</formula>
      <formula>5</formula>
    </cfRule>
    <cfRule type="cellIs" priority="19" dxfId="113" operator="between">
      <formula>0</formula>
      <formula>5</formula>
    </cfRule>
    <cfRule type="cellIs" priority="20" dxfId="112" operator="between">
      <formula>0</formula>
      <formula>5</formula>
    </cfRule>
  </conditionalFormatting>
  <conditionalFormatting sqref="D122">
    <cfRule type="cellIs" priority="13" dxfId="4" operator="between">
      <formula>0</formula>
      <formula>5</formula>
    </cfRule>
    <cfRule type="cellIs" priority="14" dxfId="114" operator="between">
      <formula>0</formula>
      <formula>5</formula>
    </cfRule>
    <cfRule type="cellIs" priority="15" dxfId="113" operator="between">
      <formula>0</formula>
      <formula>5</formula>
    </cfRule>
    <cfRule type="cellIs" priority="16" dxfId="112" operator="between">
      <formula>0</formula>
      <formula>5</formula>
    </cfRule>
  </conditionalFormatting>
  <conditionalFormatting sqref="D121:D123">
    <cfRule type="cellIs" priority="12" dxfId="115" operator="between">
      <formula>0</formula>
      <formula>5</formula>
    </cfRule>
  </conditionalFormatting>
  <conditionalFormatting sqref="D125:D127">
    <cfRule type="cellIs" priority="10" dxfId="115" operator="between">
      <formula>0</formula>
      <formula>5</formula>
    </cfRule>
    <cfRule type="cellIs" priority="11" dxfId="114" operator="between">
      <formula>0</formula>
      <formula>5</formula>
    </cfRule>
  </conditionalFormatting>
  <conditionalFormatting sqref="D130 D132:D133">
    <cfRule type="cellIs" priority="6" dxfId="4" operator="between">
      <formula>0</formula>
      <formula>5</formula>
    </cfRule>
    <cfRule type="cellIs" priority="7" dxfId="114" operator="between">
      <formula>0</formula>
      <formula>5</formula>
    </cfRule>
    <cfRule type="cellIs" priority="8" dxfId="113" operator="between">
      <formula>0</formula>
      <formula>5</formula>
    </cfRule>
    <cfRule type="cellIs" priority="9" dxfId="112" operator="between">
      <formula>0</formula>
      <formula>5</formula>
    </cfRule>
  </conditionalFormatting>
  <conditionalFormatting sqref="D131">
    <cfRule type="cellIs" priority="2" dxfId="4" operator="between">
      <formula>0</formula>
      <formula>5</formula>
    </cfRule>
    <cfRule type="cellIs" priority="3" dxfId="114" operator="between">
      <formula>0</formula>
      <formula>5</formula>
    </cfRule>
    <cfRule type="cellIs" priority="4" dxfId="113" operator="between">
      <formula>0</formula>
      <formula>5</formula>
    </cfRule>
    <cfRule type="cellIs" priority="5" dxfId="112" operator="between">
      <formula>0</formula>
      <formula>5</formula>
    </cfRule>
  </conditionalFormatting>
  <conditionalFormatting sqref="D130:D133">
    <cfRule type="cellIs" priority="1" dxfId="115" operator="between">
      <formula>0</formula>
      <formula>5</formula>
    </cfRule>
  </conditionalFormatting>
  <dataValidations count="2">
    <dataValidation type="whole" allowBlank="1" showInputMessage="1" showErrorMessage="1" promptTitle="invoerhulp" prompt="getal van 0 tot 5&#10;hoe hoger hoe beter dit bij je past&#10;" sqref="D13:D16 D18:D22 D28:D31 D33:D36">
      <formula1>0</formula1>
      <formula2>5</formula2>
    </dataValidation>
    <dataValidation type="whole" allowBlank="1" showInputMessage="1" showErrorMessage="1" prompt="getal van 0 tot 5&#10;hoe hoger hoe beter dit bij je past" sqref="D9:D11 D24:D26 D47:D49 D55:D58 D51:D53 D60:D63 D65:D68 D130:D133 D38:D40 D42:D44 D81:D84 D86:D88 D90:D93 D95:D98 D105:D108 D100:D103 D110:D113 D70:D73 D75:D78 D125:D127 D115:D118 D121:D123">
      <formula1>0</formula1>
      <formula2>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zoomScalePageLayoutView="0" workbookViewId="0" topLeftCell="D1">
      <selection activeCell="H5" sqref="H5"/>
    </sheetView>
  </sheetViews>
  <sheetFormatPr defaultColWidth="9.140625" defaultRowHeight="15"/>
  <cols>
    <col min="1" max="1" width="24.421875" style="0" hidden="1" customWidth="1"/>
    <col min="2" max="2" width="12.8515625" style="0" hidden="1" customWidth="1"/>
    <col min="3" max="3" width="5.8515625" style="0" hidden="1" customWidth="1"/>
    <col min="5" max="5" width="26.8515625" style="0" customWidth="1"/>
    <col min="6" max="6" width="16.28125" style="0" customWidth="1"/>
    <col min="7" max="7" width="5.57421875" style="0" hidden="1" customWidth="1"/>
    <col min="8" max="8" width="5.57421875" style="0" customWidth="1"/>
    <col min="9" max="9" width="7.7109375" style="0" customWidth="1"/>
    <col min="10" max="10" width="23.8515625" style="0" customWidth="1"/>
    <col min="14" max="14" width="8.28125" style="0" customWidth="1"/>
    <col min="15" max="15" width="4.8515625" style="0" customWidth="1"/>
    <col min="20" max="20" width="9.140625" style="0" customWidth="1"/>
  </cols>
  <sheetData>
    <row r="1" spans="4:14" ht="1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4:14" ht="23.25">
      <c r="D2" s="15"/>
      <c r="E2" s="17" t="s">
        <v>119</v>
      </c>
      <c r="F2" s="15"/>
      <c r="G2" s="8"/>
      <c r="H2" s="15"/>
      <c r="I2" s="31" t="s">
        <v>111</v>
      </c>
      <c r="J2" s="31">
        <f>'Vragenlijst Talenten'!B3</f>
        <v>0</v>
      </c>
      <c r="K2" s="10"/>
      <c r="L2" s="15"/>
      <c r="M2" s="15"/>
      <c r="N2" s="15"/>
    </row>
    <row r="3" spans="1:14" ht="18.75">
      <c r="A3" s="5" t="str">
        <f>VLOOKUP(LARGE(tmp!$B$5:$B$29,ROW()-ROW($A$2)),tmp!$B$5:$E$29,COLUMN()+1,FALSE)</f>
        <v>Raadgeven</v>
      </c>
      <c r="B3" s="5">
        <f>VLOOKUP(LARGE(tmp!$B$5:$B$29,ROW()-ROW($A$2)),tmp!$B$5:$E$29,COLUMN()+1,FALSE)</f>
        <v>0</v>
      </c>
      <c r="C3" s="5">
        <f>VLOOKUP(LARGE(tmp!$B$5:$B$29,ROW()-ROW($A$2)),tmp!$B$5:$E$29,COLUMN()+1,FALSE)</f>
        <v>1</v>
      </c>
      <c r="D3" s="20"/>
      <c r="E3" s="15"/>
      <c r="F3" s="15"/>
      <c r="G3" s="8"/>
      <c r="H3" s="15"/>
      <c r="I3" s="32" t="s">
        <v>112</v>
      </c>
      <c r="J3" s="32">
        <f>'Vragenlijst Talenten'!B4</f>
        <v>0</v>
      </c>
      <c r="K3" s="10"/>
      <c r="L3" s="15"/>
      <c r="M3" s="15"/>
      <c r="N3" s="15"/>
    </row>
    <row r="4" spans="1:14" ht="15.75" thickBot="1">
      <c r="A4" s="5" t="str">
        <f>VLOOKUP(LARGE(tmp!$B$5:$B$29,ROW()-ROW($A$2)),tmp!$B$5:$E$29,COLUMN()+1,FALSE)</f>
        <v>Bemiddelen</v>
      </c>
      <c r="B4" s="5">
        <f>VLOOKUP(LARGE(tmp!$B$5:$B$29,ROW()-ROW($A$2)),tmp!$B$5:$E$29,COLUMN()+1,FALSE)</f>
        <v>0</v>
      </c>
      <c r="C4" s="5">
        <f>VLOOKUP(LARGE(tmp!$B$5:$B$29,ROW()-ROW($A$2)),tmp!$B$5:$E$29,COLUMN()+1,FALSE)</f>
        <v>1</v>
      </c>
      <c r="D4" s="20"/>
      <c r="E4" s="21"/>
      <c r="F4" s="21"/>
      <c r="G4" s="22"/>
      <c r="H4" s="45"/>
      <c r="I4" s="15"/>
      <c r="J4" s="15"/>
      <c r="K4" s="15"/>
      <c r="L4" s="15"/>
      <c r="M4" s="15"/>
      <c r="N4" s="15"/>
    </row>
    <row r="5" spans="1:14" ht="18.75">
      <c r="A5" s="5" t="str">
        <f>VLOOKUP(LARGE(tmp!$B$5:$B$29,ROW()-ROW($A$2)),tmp!$B$5:$E$29,COLUMN()+1,FALSE)</f>
        <v>Leiding geven</v>
      </c>
      <c r="B5" s="5">
        <f>VLOOKUP(LARGE(tmp!$B$5:$B$29,ROW()-ROW($A$2)),tmp!$B$5:$E$29,COLUMN()+1,FALSE)</f>
        <v>0</v>
      </c>
      <c r="C5" s="5">
        <f>VLOOKUP(LARGE(tmp!$B$5:$B$29,ROW()-ROW($A$2)),tmp!$B$5:$E$29,COLUMN()+1,FALSE)</f>
        <v>1</v>
      </c>
      <c r="D5" s="20"/>
      <c r="E5" s="23" t="str">
        <f aca="true" t="shared" si="0" ref="E5:E26">A3</f>
        <v>Raadgeven</v>
      </c>
      <c r="F5" s="26">
        <f aca="true" t="shared" si="1" ref="F5:F26">B3</f>
        <v>0</v>
      </c>
      <c r="G5" s="22">
        <f aca="true" t="shared" si="2" ref="G5:G26">C3</f>
        <v>1</v>
      </c>
      <c r="H5" s="46"/>
      <c r="I5" s="15"/>
      <c r="J5" s="19"/>
      <c r="K5" s="19"/>
      <c r="L5" s="15"/>
      <c r="M5" s="15"/>
      <c r="N5" s="15"/>
    </row>
    <row r="6" spans="1:14" ht="18.75">
      <c r="A6" s="5" t="str">
        <f>VLOOKUP(LARGE(tmp!$B$5:$B$29,ROW()-ROW($A$2)),tmp!$B$5:$E$29,COLUMN()+1,FALSE)</f>
        <v>Lesgeven</v>
      </c>
      <c r="B6" s="5">
        <f>VLOOKUP(LARGE(tmp!$B$5:$B$29,ROW()-ROW($A$2)),tmp!$B$5:$E$29,COLUMN()+1,FALSE)</f>
        <v>0</v>
      </c>
      <c r="C6" s="5">
        <f>VLOOKUP(LARGE(tmp!$B$5:$B$29,ROW()-ROW($A$2)),tmp!$B$5:$E$29,COLUMN()+1,FALSE)</f>
        <v>1</v>
      </c>
      <c r="D6" s="20"/>
      <c r="E6" s="24" t="str">
        <f t="shared" si="0"/>
        <v>Bemiddelen</v>
      </c>
      <c r="F6" s="27">
        <f t="shared" si="1"/>
        <v>0</v>
      </c>
      <c r="G6" s="22">
        <f t="shared" si="2"/>
        <v>1</v>
      </c>
      <c r="H6" s="47"/>
      <c r="I6" s="15"/>
      <c r="J6" s="19"/>
      <c r="K6" s="19"/>
      <c r="L6" s="15"/>
      <c r="M6" s="15"/>
      <c r="N6" s="15"/>
    </row>
    <row r="7" spans="1:14" ht="18.75">
      <c r="A7" s="5" t="str">
        <f>VLOOKUP(LARGE(tmp!$B$5:$B$29,ROW()-ROW($A$2)),tmp!$B$5:$E$29,COLUMN()+1,FALSE)</f>
        <v>Overtuigen</v>
      </c>
      <c r="B7" s="5">
        <f>VLOOKUP(LARGE(tmp!$B$5:$B$29,ROW()-ROW($A$2)),tmp!$B$5:$E$29,COLUMN()+1,FALSE)</f>
        <v>0</v>
      </c>
      <c r="C7" s="5">
        <f>VLOOKUP(LARGE(tmp!$B$5:$B$29,ROW()-ROW($A$2)),tmp!$B$5:$E$29,COLUMN()+1,FALSE)</f>
        <v>1</v>
      </c>
      <c r="D7" s="20"/>
      <c r="E7" s="24" t="str">
        <f t="shared" si="0"/>
        <v>Leiding geven</v>
      </c>
      <c r="F7" s="27">
        <f t="shared" si="1"/>
        <v>0</v>
      </c>
      <c r="G7" s="22">
        <f t="shared" si="2"/>
        <v>1</v>
      </c>
      <c r="H7" s="47"/>
      <c r="I7" s="15"/>
      <c r="J7" s="19"/>
      <c r="K7" s="19"/>
      <c r="L7" s="15"/>
      <c r="M7" s="15"/>
      <c r="N7" s="15"/>
    </row>
    <row r="8" spans="1:14" ht="18.75">
      <c r="A8" s="5" t="str">
        <f>VLOOKUP(LARGE(tmp!$B$5:$B$29,ROW()-ROW($A$2)),tmp!$B$5:$E$29,COLUMN()+1,FALSE)</f>
        <v>Dierverzorgen</v>
      </c>
      <c r="B8" s="5">
        <f>VLOOKUP(LARGE(tmp!$B$5:$B$29,ROW()-ROW($A$2)),tmp!$B$5:$E$29,COLUMN()+1,FALSE)</f>
        <v>0</v>
      </c>
      <c r="C8" s="5">
        <f>VLOOKUP(LARGE(tmp!$B$5:$B$29,ROW()-ROW($A$2)),tmp!$B$5:$E$29,COLUMN()+1,FALSE)</f>
        <v>5</v>
      </c>
      <c r="D8" s="20"/>
      <c r="E8" s="24" t="str">
        <f t="shared" si="0"/>
        <v>Lesgeven</v>
      </c>
      <c r="F8" s="27">
        <f t="shared" si="1"/>
        <v>0</v>
      </c>
      <c r="G8" s="22">
        <f t="shared" si="2"/>
        <v>1</v>
      </c>
      <c r="H8" s="47"/>
      <c r="I8" s="15"/>
      <c r="J8" s="19" t="s">
        <v>120</v>
      </c>
      <c r="K8" s="19"/>
      <c r="L8" s="15"/>
      <c r="M8" s="15"/>
      <c r="N8" s="15"/>
    </row>
    <row r="9" spans="1:14" ht="18.75">
      <c r="A9" s="5" t="str">
        <f>VLOOKUP(LARGE(tmp!$B$5:$B$29,ROW()-ROW($A$2)),tmp!$B$5:$E$29,COLUMN()+1,FALSE)</f>
        <v>Werken in het groen</v>
      </c>
      <c r="B9" s="5">
        <f>VLOOKUP(LARGE(tmp!$B$5:$B$29,ROW()-ROW($A$2)),tmp!$B$5:$E$29,COLUMN()+1,FALSE)</f>
        <v>0</v>
      </c>
      <c r="C9" s="5">
        <f>VLOOKUP(LARGE(tmp!$B$5:$B$29,ROW()-ROW($A$2)),tmp!$B$5:$E$29,COLUMN()+1,FALSE)</f>
        <v>5</v>
      </c>
      <c r="D9" s="15"/>
      <c r="E9" s="24" t="str">
        <f t="shared" si="0"/>
        <v>Overtuigen</v>
      </c>
      <c r="F9" s="27">
        <f t="shared" si="1"/>
        <v>0</v>
      </c>
      <c r="G9" s="22">
        <f t="shared" si="2"/>
        <v>1</v>
      </c>
      <c r="H9" s="47"/>
      <c r="I9" s="15"/>
      <c r="J9" s="19" t="s">
        <v>121</v>
      </c>
      <c r="K9" s="19"/>
      <c r="L9" s="15"/>
      <c r="M9" s="15"/>
      <c r="N9" s="15"/>
    </row>
    <row r="10" spans="1:14" ht="18.75">
      <c r="A10" s="5" t="str">
        <f>VLOOKUP(LARGE(tmp!$B$5:$B$29,ROW()-ROW($A$2)),tmp!$B$5:$E$29,COLUMN()+1,FALSE)</f>
        <v>Verzorging</v>
      </c>
      <c r="B10" s="5">
        <f>VLOOKUP(LARGE(tmp!$B$5:$B$29,ROW()-ROW($A$2)),tmp!$B$5:$E$29,COLUMN()+1,FALSE)</f>
        <v>0</v>
      </c>
      <c r="C10" s="5">
        <f>VLOOKUP(LARGE(tmp!$B$5:$B$29,ROW()-ROW($A$2)),tmp!$B$5:$E$29,COLUMN()+1,FALSE)</f>
        <v>5</v>
      </c>
      <c r="D10" s="15"/>
      <c r="E10" s="24" t="str">
        <f t="shared" si="0"/>
        <v>Dierverzorgen</v>
      </c>
      <c r="F10" s="27">
        <f t="shared" si="1"/>
        <v>0</v>
      </c>
      <c r="G10" s="22">
        <f t="shared" si="2"/>
        <v>5</v>
      </c>
      <c r="H10" s="47"/>
      <c r="I10" s="15"/>
      <c r="J10" s="19"/>
      <c r="K10" s="15"/>
      <c r="L10" s="15"/>
      <c r="M10" s="15"/>
      <c r="N10" s="15"/>
    </row>
    <row r="11" spans="1:14" ht="18.75">
      <c r="A11" s="5" t="str">
        <f>VLOOKUP(LARGE(tmp!$B$5:$B$29,ROW()-ROW($A$2)),tmp!$B$5:$E$29,COLUMN()+1,FALSE)</f>
        <v>Communiceren</v>
      </c>
      <c r="B11" s="5">
        <f>VLOOKUP(LARGE(tmp!$B$5:$B$29,ROW()-ROW($A$2)),tmp!$B$5:$E$29,COLUMN()+1,FALSE)</f>
        <v>0</v>
      </c>
      <c r="C11" s="5">
        <f>VLOOKUP(LARGE(tmp!$B$5:$B$29,ROW()-ROW($A$2)),tmp!$B$5:$E$29,COLUMN()+1,FALSE)</f>
        <v>1</v>
      </c>
      <c r="D11" s="15"/>
      <c r="E11" s="24" t="str">
        <f t="shared" si="0"/>
        <v>Werken in het groen</v>
      </c>
      <c r="F11" s="27">
        <f t="shared" si="1"/>
        <v>0</v>
      </c>
      <c r="G11" s="22">
        <f t="shared" si="2"/>
        <v>5</v>
      </c>
      <c r="H11" s="47"/>
      <c r="I11" s="15"/>
      <c r="J11" s="19" t="s">
        <v>122</v>
      </c>
      <c r="K11" s="15"/>
      <c r="L11" s="15"/>
      <c r="M11" s="15"/>
      <c r="N11" s="15"/>
    </row>
    <row r="12" spans="1:14" ht="18.75">
      <c r="A12" s="5" t="str">
        <f>VLOOKUP(LARGE(tmp!$B$5:$B$29,ROW()-ROW($A$2)),tmp!$B$5:$E$29,COLUMN()+1,FALSE)</f>
        <v>Monteren</v>
      </c>
      <c r="B12" s="5">
        <f>VLOOKUP(LARGE(tmp!$B$5:$B$29,ROW()-ROW($A$2)),tmp!$B$5:$E$29,COLUMN()+1,FALSE)</f>
        <v>0</v>
      </c>
      <c r="C12" s="5">
        <f>VLOOKUP(LARGE(tmp!$B$5:$B$29,ROW()-ROW($A$2)),tmp!$B$5:$E$29,COLUMN()+1,FALSE)</f>
        <v>4</v>
      </c>
      <c r="D12" s="15"/>
      <c r="E12" s="24" t="str">
        <f t="shared" si="0"/>
        <v>Verzorging</v>
      </c>
      <c r="F12" s="27">
        <f t="shared" si="1"/>
        <v>0</v>
      </c>
      <c r="G12" s="22">
        <f t="shared" si="2"/>
        <v>5</v>
      </c>
      <c r="H12" s="47"/>
      <c r="I12" s="15"/>
      <c r="J12" s="19" t="s">
        <v>123</v>
      </c>
      <c r="K12" s="15"/>
      <c r="L12" s="15"/>
      <c r="M12" s="15"/>
      <c r="N12" s="15"/>
    </row>
    <row r="13" spans="1:14" ht="17.25">
      <c r="A13" s="5" t="str">
        <f>VLOOKUP(LARGE(tmp!$B$5:$B$29,ROW()-ROW($A$2)),tmp!$B$5:$E$29,COLUMN()+1,FALSE)</f>
        <v>Repareren</v>
      </c>
      <c r="B13" s="5">
        <f>VLOOKUP(LARGE(tmp!$B$5:$B$29,ROW()-ROW($A$2)),tmp!$B$5:$E$29,COLUMN()+1,FALSE)</f>
        <v>0</v>
      </c>
      <c r="C13" s="5">
        <f>VLOOKUP(LARGE(tmp!$B$5:$B$29,ROW()-ROW($A$2)),tmp!$B$5:$E$29,COLUMN()+1,FALSE)</f>
        <v>4</v>
      </c>
      <c r="D13" s="15"/>
      <c r="E13" s="24" t="str">
        <f t="shared" si="0"/>
        <v>Communiceren</v>
      </c>
      <c r="F13" s="27">
        <f t="shared" si="1"/>
        <v>0</v>
      </c>
      <c r="G13" s="22">
        <f t="shared" si="2"/>
        <v>1</v>
      </c>
      <c r="H13" s="47"/>
      <c r="I13" s="15"/>
      <c r="J13" s="15"/>
      <c r="K13" s="15"/>
      <c r="L13" s="15"/>
      <c r="M13" s="15"/>
      <c r="N13" s="15"/>
    </row>
    <row r="14" spans="1:14" ht="18" thickBot="1">
      <c r="A14" s="5" t="str">
        <f>VLOOKUP(LARGE(tmp!$B$5:$B$29,ROW()-ROW($A$2)),tmp!$B$5:$E$29,COLUMN()+1,FALSE)</f>
        <v>Bedienen apparaat</v>
      </c>
      <c r="B14" s="5">
        <f>VLOOKUP(LARGE(tmp!$B$5:$B$29,ROW()-ROW($A$2)),tmp!$B$5:$E$29,COLUMN()+1,FALSE)</f>
        <v>0</v>
      </c>
      <c r="C14" s="5">
        <f>VLOOKUP(LARGE(tmp!$B$5:$B$29,ROW()-ROW($A$2)),tmp!$B$5:$E$29,COLUMN()+1,FALSE)</f>
        <v>4</v>
      </c>
      <c r="D14" s="15"/>
      <c r="E14" s="25" t="str">
        <f t="shared" si="0"/>
        <v>Monteren</v>
      </c>
      <c r="F14" s="28">
        <f t="shared" si="1"/>
        <v>0</v>
      </c>
      <c r="G14" s="44">
        <f t="shared" si="2"/>
        <v>4</v>
      </c>
      <c r="H14" s="48"/>
      <c r="I14" s="15"/>
      <c r="J14" s="15"/>
      <c r="K14" s="15"/>
      <c r="L14" s="15"/>
      <c r="M14" s="15"/>
      <c r="N14" s="15"/>
    </row>
    <row r="15" spans="1:14" ht="18.75">
      <c r="A15" s="5" t="str">
        <f>VLOOKUP(LARGE(tmp!$B$5:$B$29,ROW()-ROW($A$2)),tmp!$B$5:$E$29,COLUMN()+1,FALSE)</f>
        <v>Organiseren</v>
      </c>
      <c r="B15" s="5">
        <f>VLOOKUP(LARGE(tmp!$B$5:$B$29,ROW()-ROW($A$2)),tmp!$B$5:$E$29,COLUMN()+1,FALSE)</f>
        <v>0</v>
      </c>
      <c r="C15" s="5">
        <f>VLOOKUP(LARGE(tmp!$B$5:$B$29,ROW()-ROW($A$2)),tmp!$B$5:$E$29,COLUMN()+1,FALSE)</f>
        <v>3</v>
      </c>
      <c r="D15" s="15"/>
      <c r="E15" s="43" t="str">
        <f t="shared" si="0"/>
        <v>Repareren</v>
      </c>
      <c r="F15" s="27">
        <f t="shared" si="1"/>
        <v>0</v>
      </c>
      <c r="G15" s="22">
        <f t="shared" si="2"/>
        <v>4</v>
      </c>
      <c r="H15" s="21"/>
      <c r="I15" s="15"/>
      <c r="J15" s="19" t="s">
        <v>137</v>
      </c>
      <c r="K15" s="19"/>
      <c r="L15" s="19"/>
      <c r="M15" s="15"/>
      <c r="N15" s="15"/>
    </row>
    <row r="16" spans="1:14" ht="18.75">
      <c r="A16" s="5" t="str">
        <f>VLOOKUP(LARGE(tmp!$B$5:$B$29,ROW()-ROW($A$2)),tmp!$B$5:$E$29,COLUMN()+1,FALSE)</f>
        <v>Onderzoeken</v>
      </c>
      <c r="B16" s="5">
        <f>VLOOKUP(LARGE(tmp!$B$5:$B$29,ROW()-ROW($A$2)),tmp!$B$5:$E$29,COLUMN()+1,FALSE)</f>
        <v>0</v>
      </c>
      <c r="C16" s="5">
        <f>VLOOKUP(LARGE(tmp!$B$5:$B$29,ROW()-ROW($A$2)),tmp!$B$5:$E$29,COLUMN()+1,FALSE)</f>
        <v>3</v>
      </c>
      <c r="D16" s="15"/>
      <c r="E16" s="24" t="str">
        <f t="shared" si="0"/>
        <v>Bedienen apparaat</v>
      </c>
      <c r="F16" s="27">
        <f t="shared" si="1"/>
        <v>0</v>
      </c>
      <c r="G16" s="22">
        <f t="shared" si="2"/>
        <v>4</v>
      </c>
      <c r="H16" s="21"/>
      <c r="I16" s="15"/>
      <c r="J16" s="19" t="s">
        <v>138</v>
      </c>
      <c r="K16" s="19"/>
      <c r="L16" s="19"/>
      <c r="M16" s="29"/>
      <c r="N16" s="15"/>
    </row>
    <row r="17" spans="1:14" ht="17.25">
      <c r="A17" s="5" t="str">
        <f>VLOOKUP(LARGE(tmp!$B$5:$B$29,ROW()-ROW($A$2)),tmp!$B$5:$E$29,COLUMN()+1,FALSE)</f>
        <v>Logisch denken</v>
      </c>
      <c r="B17" s="5">
        <f>VLOOKUP(LARGE(tmp!$B$5:$B$29,ROW()-ROW($A$2)),tmp!$B$5:$E$29,COLUMN()+1,FALSE)</f>
        <v>0</v>
      </c>
      <c r="C17" s="5">
        <f>VLOOKUP(LARGE(tmp!$B$5:$B$29,ROW()-ROW($A$2)),tmp!$B$5:$E$29,COLUMN()+1,FALSE)</f>
        <v>3</v>
      </c>
      <c r="D17" s="15"/>
      <c r="E17" s="24" t="str">
        <f t="shared" si="0"/>
        <v>Organiseren</v>
      </c>
      <c r="F17" s="27">
        <f t="shared" si="1"/>
        <v>0</v>
      </c>
      <c r="G17" s="22">
        <f t="shared" si="2"/>
        <v>3</v>
      </c>
      <c r="H17" s="21"/>
      <c r="I17" s="15"/>
      <c r="J17" s="15"/>
      <c r="K17" s="15"/>
      <c r="L17" s="15"/>
      <c r="M17" s="15"/>
      <c r="N17" s="15"/>
    </row>
    <row r="18" spans="1:14" ht="17.25">
      <c r="A18" s="5" t="str">
        <f>VLOOKUP(LARGE(tmp!$B$5:$B$29,ROW()-ROW($A$2)),tmp!$B$5:$E$29,COLUMN()+1,FALSE)</f>
        <v>Rekenen</v>
      </c>
      <c r="B18" s="5">
        <f>VLOOKUP(LARGE(tmp!$B$5:$B$29,ROW()-ROW($A$2)),tmp!$B$5:$E$29,COLUMN()+1,FALSE)</f>
        <v>0</v>
      </c>
      <c r="C18" s="5">
        <f>VLOOKUP(LARGE(tmp!$B$5:$B$29,ROW()-ROW($A$2)),tmp!$B$5:$E$29,COLUMN()+1,FALSE)</f>
        <v>3</v>
      </c>
      <c r="D18" s="15"/>
      <c r="E18" s="24" t="str">
        <f t="shared" si="0"/>
        <v>Onderzoeken</v>
      </c>
      <c r="F18" s="27">
        <f t="shared" si="1"/>
        <v>0</v>
      </c>
      <c r="G18" s="22">
        <f t="shared" si="2"/>
        <v>3</v>
      </c>
      <c r="H18" s="21"/>
      <c r="I18" s="15"/>
      <c r="J18" s="15"/>
      <c r="K18" s="15"/>
      <c r="L18" s="15"/>
      <c r="M18" s="15"/>
      <c r="N18" s="15"/>
    </row>
    <row r="19" spans="1:14" ht="17.25">
      <c r="A19" s="5" t="str">
        <f>VLOOKUP(LARGE(tmp!$B$5:$B$29,ROW()-ROW($A$2)),tmp!$B$5:$E$29,COLUMN()+1,FALSE)</f>
        <v>Meevoelen</v>
      </c>
      <c r="B19" s="5">
        <f>VLOOKUP(LARGE(tmp!$B$5:$B$29,ROW()-ROW($A$2)),tmp!$B$5:$E$29,COLUMN()+1,FALSE)</f>
        <v>0</v>
      </c>
      <c r="C19" s="5">
        <f>VLOOKUP(LARGE(tmp!$B$5:$B$29,ROW()-ROW($A$2)),tmp!$B$5:$E$29,COLUMN()+1,FALSE)</f>
        <v>1</v>
      </c>
      <c r="D19" s="15"/>
      <c r="E19" s="24" t="str">
        <f t="shared" si="0"/>
        <v>Logisch denken</v>
      </c>
      <c r="F19" s="27">
        <f t="shared" si="1"/>
        <v>0</v>
      </c>
      <c r="G19" s="22">
        <f t="shared" si="2"/>
        <v>3</v>
      </c>
      <c r="H19" s="21"/>
      <c r="I19" s="15"/>
      <c r="J19" s="15"/>
      <c r="K19" s="15"/>
      <c r="L19" s="15"/>
      <c r="M19" s="15"/>
      <c r="N19" s="15"/>
    </row>
    <row r="20" spans="1:14" ht="17.25">
      <c r="A20" s="5" t="str">
        <f>VLOOKUP(LARGE(tmp!$B$5:$B$29,ROW()-ROW($A$2)),tmp!$B$5:$E$29,COLUMN()+1,FALSE)</f>
        <v>Expressie</v>
      </c>
      <c r="B20" s="5">
        <f>VLOOKUP(LARGE(tmp!$B$5:$B$29,ROW()-ROW($A$2)),tmp!$B$5:$E$29,COLUMN()+1,FALSE)</f>
        <v>0</v>
      </c>
      <c r="C20" s="5">
        <f>VLOOKUP(LARGE(tmp!$B$5:$B$29,ROW()-ROW($A$2)),tmp!$B$5:$E$29,COLUMN()+1,FALSE)</f>
        <v>2</v>
      </c>
      <c r="D20" s="15"/>
      <c r="E20" s="24" t="str">
        <f t="shared" si="0"/>
        <v>Rekenen</v>
      </c>
      <c r="F20" s="27">
        <f t="shared" si="1"/>
        <v>0</v>
      </c>
      <c r="G20" s="22">
        <f t="shared" si="2"/>
        <v>3</v>
      </c>
      <c r="H20" s="21"/>
      <c r="I20" s="15"/>
      <c r="J20" s="15"/>
      <c r="K20" s="15"/>
      <c r="L20" s="15"/>
      <c r="M20" s="15"/>
      <c r="N20" s="15"/>
    </row>
    <row r="21" spans="1:14" ht="17.25">
      <c r="A21" s="5" t="str">
        <f>VLOOKUP(LARGE(tmp!$B$5:$B$29,ROW()-ROW($A$2)),tmp!$B$5:$E$29,COLUMN()+1,FALSE)</f>
        <v>Designen</v>
      </c>
      <c r="B21" s="5">
        <f>VLOOKUP(LARGE(tmp!$B$5:$B$29,ROW()-ROW($A$2)),tmp!$B$5:$E$29,COLUMN()+1,FALSE)</f>
        <v>0</v>
      </c>
      <c r="C21" s="5">
        <f>VLOOKUP(LARGE(tmp!$B$5:$B$29,ROW()-ROW($A$2)),tmp!$B$5:$E$29,COLUMN()+1,FALSE)</f>
        <v>2</v>
      </c>
      <c r="D21" s="15"/>
      <c r="E21" s="24" t="str">
        <f t="shared" si="0"/>
        <v>Meevoelen</v>
      </c>
      <c r="F21" s="27">
        <f t="shared" si="1"/>
        <v>0</v>
      </c>
      <c r="G21" s="22">
        <f t="shared" si="2"/>
        <v>1</v>
      </c>
      <c r="H21" s="21"/>
      <c r="I21" s="15"/>
      <c r="J21" s="15"/>
      <c r="K21" s="15"/>
      <c r="L21" s="15"/>
      <c r="M21" s="15"/>
      <c r="N21" s="15"/>
    </row>
    <row r="22" spans="1:14" ht="17.25">
      <c r="A22" s="5" t="str">
        <f>VLOOKUP(LARGE(tmp!$B$5:$B$29,ROW()-ROW($A$2)),tmp!$B$5:$E$29,COLUMN()+1,FALSE)</f>
        <v>Muziek maken</v>
      </c>
      <c r="B22" s="5">
        <f>VLOOKUP(LARGE(tmp!$B$5:$B$29,ROW()-ROW($A$2)),tmp!$B$5:$E$29,COLUMN()+1,FALSE)</f>
        <v>0</v>
      </c>
      <c r="C22" s="5">
        <f>VLOOKUP(LARGE(tmp!$B$5:$B$29,ROW()-ROW($A$2)),tmp!$B$5:$E$29,COLUMN()+1,FALSE)</f>
        <v>2</v>
      </c>
      <c r="D22" s="15"/>
      <c r="E22" s="24" t="str">
        <f t="shared" si="0"/>
        <v>Expressie</v>
      </c>
      <c r="F22" s="27">
        <f t="shared" si="1"/>
        <v>0</v>
      </c>
      <c r="G22" s="22">
        <f t="shared" si="2"/>
        <v>2</v>
      </c>
      <c r="H22" s="21"/>
      <c r="I22" s="30" t="s">
        <v>125</v>
      </c>
      <c r="J22" s="15"/>
      <c r="K22" s="15"/>
      <c r="L22" s="15"/>
      <c r="M22" s="15"/>
      <c r="N22" s="15"/>
    </row>
    <row r="23" spans="1:14" ht="17.25">
      <c r="A23" s="5" t="str">
        <f>VLOOKUP(LARGE(tmp!$B$5:$B$29,ROW()-ROW($A$2)),tmp!$B$5:$E$29,COLUMN()+1,FALSE)</f>
        <v>Sporten</v>
      </c>
      <c r="B23" s="5">
        <f>VLOOKUP(LARGE(tmp!$B$5:$B$29,ROW()-ROW($A$2)),tmp!$B$5:$E$29,COLUMN()+1,FALSE)</f>
        <v>0</v>
      </c>
      <c r="C23" s="5">
        <f>VLOOKUP(LARGE(tmp!$B$5:$B$29,ROW()-ROW($A$2)),tmp!$B$5:$E$29,COLUMN()+1,FALSE)</f>
        <v>2</v>
      </c>
      <c r="D23" s="15"/>
      <c r="E23" s="24" t="str">
        <f t="shared" si="0"/>
        <v>Designen</v>
      </c>
      <c r="F23" s="27">
        <f t="shared" si="1"/>
        <v>0</v>
      </c>
      <c r="G23" s="22">
        <f t="shared" si="2"/>
        <v>2</v>
      </c>
      <c r="H23" s="21"/>
      <c r="I23" s="15"/>
      <c r="J23" s="15"/>
      <c r="K23" s="15"/>
      <c r="L23" s="15"/>
      <c r="M23" s="15"/>
      <c r="N23" s="15"/>
    </row>
    <row r="24" spans="1:14" ht="17.25">
      <c r="A24" s="5" t="str">
        <f>VLOOKUP(LARGE(tmp!$B$5:$B$29,ROW()-ROW($A$2)),tmp!$B$5:$E$29,COLUMN()+1,FALSE)</f>
        <v>Taal gebruiken</v>
      </c>
      <c r="B24" s="5">
        <f>VLOOKUP(LARGE(tmp!$B$5:$B$29,ROW()-ROW($A$2)),tmp!$B$5:$E$29,COLUMN()+1,FALSE)</f>
        <v>0</v>
      </c>
      <c r="C24" s="5">
        <f>VLOOKUP(LARGE(tmp!$B$5:$B$29,ROW()-ROW($A$2)),tmp!$B$5:$E$29,COLUMN()+1,FALSE)</f>
        <v>2</v>
      </c>
      <c r="D24" s="15"/>
      <c r="E24" s="24" t="str">
        <f t="shared" si="0"/>
        <v>Muziek maken</v>
      </c>
      <c r="F24" s="27">
        <f t="shared" si="1"/>
        <v>0</v>
      </c>
      <c r="G24" s="22">
        <f t="shared" si="2"/>
        <v>2</v>
      </c>
      <c r="H24" s="21"/>
      <c r="I24" s="42" t="s">
        <v>136</v>
      </c>
      <c r="J24" s="40"/>
      <c r="K24" s="40"/>
      <c r="L24" s="33"/>
      <c r="M24" s="33"/>
      <c r="N24" s="15"/>
    </row>
    <row r="25" spans="1:14" ht="17.25">
      <c r="A25" s="5" t="str">
        <f>VLOOKUP(LARGE(tmp!$B$5:$B$29,ROW()-ROW($A$2)),tmp!$B$5:$E$29,COLUMN()+1,FALSE)</f>
        <v>Denken</v>
      </c>
      <c r="B25" s="5">
        <f>VLOOKUP(LARGE(tmp!$B$5:$B$29,ROW()-ROW($A$2)),tmp!$B$5:$E$29,COLUMN()+1,FALSE)</f>
        <v>0</v>
      </c>
      <c r="C25" s="5">
        <f>VLOOKUP(LARGE(tmp!$B$5:$B$29,ROW()-ROW($A$2)),tmp!$B$5:$E$29,COLUMN()+1,FALSE)</f>
        <v>2</v>
      </c>
      <c r="D25" s="15"/>
      <c r="E25" s="24" t="str">
        <f t="shared" si="0"/>
        <v>Sporten</v>
      </c>
      <c r="F25" s="27">
        <f t="shared" si="1"/>
        <v>0</v>
      </c>
      <c r="G25" s="22">
        <f t="shared" si="2"/>
        <v>2</v>
      </c>
      <c r="H25" s="21"/>
      <c r="I25" s="15"/>
      <c r="J25" s="15"/>
      <c r="K25" s="15"/>
      <c r="L25" s="15"/>
      <c r="M25" s="15"/>
      <c r="N25" s="15"/>
    </row>
    <row r="26" spans="1:14" ht="17.25">
      <c r="A26" s="5" t="str">
        <f>VLOOKUP(LARGE(tmp!$B$5:$B$29,ROW()-ROW($A$2)),tmp!$B$5:$E$29,COLUMN()+1,FALSE)</f>
        <v>Tekenen</v>
      </c>
      <c r="B26" s="5">
        <f>VLOOKUP(LARGE(tmp!$B$5:$B$29,ROW()-ROW($A$2)),tmp!$B$5:$E$29,COLUMN()+1,FALSE)</f>
        <v>0</v>
      </c>
      <c r="C26" s="5">
        <f>VLOOKUP(LARGE(tmp!$B$5:$B$29,ROW()-ROW($A$2)),tmp!$B$5:$E$29,COLUMN()+1,FALSE)</f>
        <v>2</v>
      </c>
      <c r="D26" s="15"/>
      <c r="E26" s="24" t="str">
        <f t="shared" si="0"/>
        <v>Taal gebruiken</v>
      </c>
      <c r="F26" s="27">
        <f t="shared" si="1"/>
        <v>0</v>
      </c>
      <c r="G26" s="22">
        <f t="shared" si="2"/>
        <v>2</v>
      </c>
      <c r="H26" s="21"/>
      <c r="I26" s="42" t="s">
        <v>135</v>
      </c>
      <c r="J26" s="40"/>
      <c r="K26" s="40"/>
      <c r="L26" s="33"/>
      <c r="M26" s="33"/>
      <c r="N26" s="15"/>
    </row>
    <row r="27" spans="1:14" ht="17.25">
      <c r="A27" s="5" t="str">
        <f>VLOOKUP(LARGE(tmp!$B$5:$B$29,ROW()-ROW($A$2)),tmp!$B$5:$E$29,COLUMN()+1,FALSE)</f>
        <v>Helpen</v>
      </c>
      <c r="B27" s="5">
        <f>VLOOKUP(LARGE(tmp!$B$5:$B$29,ROW()-ROW($A$2)),tmp!$B$5:$E$29,COLUMN()+1,FALSE)</f>
        <v>0</v>
      </c>
      <c r="C27" s="5">
        <f>VLOOKUP(LARGE(tmp!$B$5:$B$29,ROW()-ROW($A$2)),tmp!$B$5:$E$29,COLUMN()+1,FALSE)</f>
        <v>1</v>
      </c>
      <c r="D27" s="15"/>
      <c r="E27" s="24" t="str">
        <f aca="true" t="shared" si="3" ref="E27:F29">A25</f>
        <v>Denken</v>
      </c>
      <c r="F27" s="27">
        <f t="shared" si="3"/>
        <v>0</v>
      </c>
      <c r="G27" s="22"/>
      <c r="H27" s="21"/>
      <c r="I27" s="15"/>
      <c r="J27" s="15"/>
      <c r="K27" s="15"/>
      <c r="L27" s="15"/>
      <c r="M27" s="15"/>
      <c r="N27" s="15"/>
    </row>
    <row r="28" spans="4:14" ht="17.25">
      <c r="D28" s="15"/>
      <c r="E28" s="24" t="str">
        <f t="shared" si="3"/>
        <v>Tekenen</v>
      </c>
      <c r="F28" s="27">
        <f t="shared" si="3"/>
        <v>0</v>
      </c>
      <c r="G28" s="22">
        <f>C25</f>
        <v>2</v>
      </c>
      <c r="H28" s="21"/>
      <c r="I28" s="15"/>
      <c r="J28" s="15"/>
      <c r="K28" s="15"/>
      <c r="L28" s="15"/>
      <c r="M28" s="15"/>
      <c r="N28" s="15"/>
    </row>
    <row r="29" spans="4:14" ht="18" thickBot="1">
      <c r="D29" s="15"/>
      <c r="E29" s="25" t="str">
        <f t="shared" si="3"/>
        <v>Helpen</v>
      </c>
      <c r="F29" s="28">
        <f t="shared" si="3"/>
        <v>0</v>
      </c>
      <c r="G29" s="22">
        <f>C26</f>
        <v>2</v>
      </c>
      <c r="H29" s="21"/>
      <c r="I29" s="15"/>
      <c r="J29" s="15"/>
      <c r="K29" s="15"/>
      <c r="L29" s="15"/>
      <c r="M29" s="15"/>
      <c r="N29" s="15"/>
    </row>
    <row r="30" spans="4:14" ht="15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 password="DFCD" sheet="1" objects="1" scenarios="1" selectLockedCells="1"/>
  <conditionalFormatting sqref="A3:C27">
    <cfRule type="dataBar" priority="2" dxfId="11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{024ec866-a5ec-4807-a6d5-8dbe149726cc}</x14:id>
        </ext>
      </extLst>
    </cfRule>
  </conditionalFormatting>
  <conditionalFormatting sqref="E4:H29">
    <cfRule type="dataBar" priority="1" dxfId="11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{0c4a2475-e063-4bd0-925b-838d66d21b7d}</x14:id>
        </ext>
      </extLst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4ec866-a5ec-4807-a6d5-8dbe149726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A3:C27</xm:sqref>
        </x14:conditionalFormatting>
        <x14:conditionalFormatting xmlns:xm="http://schemas.microsoft.com/office/excel/2006/main">
          <x14:cfRule type="dataBar" id="{0c4a2475-e063-4bd0-925b-838d66d21b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E4:H29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5:E29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1.00390625" style="0" customWidth="1"/>
    <col min="3" max="3" width="19.57421875" style="0" customWidth="1"/>
    <col min="4" max="4" width="6.00390625" style="0" customWidth="1"/>
  </cols>
  <sheetData>
    <row r="5" spans="2:5" ht="15">
      <c r="B5">
        <f>'Vragenlijst Talenten'!F11</f>
        <v>0.001</v>
      </c>
      <c r="C5" t="str">
        <f>'Vragenlijst Talenten'!G11</f>
        <v>Helpen</v>
      </c>
      <c r="D5">
        <f>'Vragenlijst Talenten'!H11</f>
        <v>0</v>
      </c>
      <c r="E5">
        <f>'Vragenlijst Talenten'!I11</f>
        <v>1</v>
      </c>
    </row>
    <row r="6" spans="2:5" ht="15">
      <c r="B6">
        <f>'Vragenlijst Talenten'!F16</f>
        <v>0.002</v>
      </c>
      <c r="C6" t="str">
        <f>'Vragenlijst Talenten'!G16</f>
        <v>Meevoelen</v>
      </c>
      <c r="D6">
        <f>'Vragenlijst Talenten'!H16</f>
        <v>0</v>
      </c>
      <c r="E6">
        <f>'Vragenlijst Talenten'!I16</f>
        <v>1</v>
      </c>
    </row>
    <row r="7" spans="2:5" ht="15">
      <c r="B7">
        <f>'Vragenlijst Talenten'!F22</f>
        <v>0.003</v>
      </c>
      <c r="C7" t="str">
        <f>'Vragenlijst Talenten'!G22</f>
        <v>Communiceren</v>
      </c>
      <c r="D7">
        <f>'Vragenlijst Talenten'!H22</f>
        <v>0</v>
      </c>
      <c r="E7">
        <f>'Vragenlijst Talenten'!I22</f>
        <v>1</v>
      </c>
    </row>
    <row r="8" spans="2:5" ht="15">
      <c r="B8">
        <f>'Vragenlijst Talenten'!F26</f>
        <v>0.004</v>
      </c>
      <c r="C8" t="str">
        <f>'Vragenlijst Talenten'!G26</f>
        <v>Overtuigen</v>
      </c>
      <c r="D8">
        <f>'Vragenlijst Talenten'!H26</f>
        <v>0</v>
      </c>
      <c r="E8">
        <f>'Vragenlijst Talenten'!I26</f>
        <v>1</v>
      </c>
    </row>
    <row r="9" spans="2:5" ht="15">
      <c r="B9">
        <f>'Vragenlijst Talenten'!F31</f>
        <v>0.005</v>
      </c>
      <c r="C9" t="str">
        <f>'Vragenlijst Talenten'!G31</f>
        <v>Lesgeven</v>
      </c>
      <c r="D9">
        <f>'Vragenlijst Talenten'!H31</f>
        <v>0</v>
      </c>
      <c r="E9">
        <f>'Vragenlijst Talenten'!I31</f>
        <v>1</v>
      </c>
    </row>
    <row r="10" spans="2:5" ht="15">
      <c r="B10">
        <f>'Vragenlijst Talenten'!F36</f>
        <v>0.006</v>
      </c>
      <c r="C10" t="str">
        <f>'Vragenlijst Talenten'!G36</f>
        <v>Leiding geven</v>
      </c>
      <c r="D10">
        <f>'Vragenlijst Talenten'!H36</f>
        <v>0</v>
      </c>
      <c r="E10">
        <f>'Vragenlijst Talenten'!I36</f>
        <v>1</v>
      </c>
    </row>
    <row r="11" spans="2:5" ht="15">
      <c r="B11">
        <f>'Vragenlijst Talenten'!F40</f>
        <v>0.007</v>
      </c>
      <c r="C11" t="str">
        <f>'Vragenlijst Talenten'!G40</f>
        <v>Bemiddelen</v>
      </c>
      <c r="D11">
        <f>'Vragenlijst Talenten'!H40</f>
        <v>0</v>
      </c>
      <c r="E11">
        <f>'Vragenlijst Talenten'!I40</f>
        <v>1</v>
      </c>
    </row>
    <row r="12" spans="2:5" ht="15">
      <c r="B12">
        <f>'Vragenlijst Talenten'!F44</f>
        <v>0.008</v>
      </c>
      <c r="C12" t="str">
        <f>'Vragenlijst Talenten'!G44</f>
        <v>Raadgeven</v>
      </c>
      <c r="D12">
        <f>'Vragenlijst Talenten'!H44</f>
        <v>0</v>
      </c>
      <c r="E12">
        <f>'Vragenlijst Talenten'!I44</f>
        <v>1</v>
      </c>
    </row>
    <row r="13" spans="2:5" ht="15">
      <c r="B13">
        <f>'Vragenlijst Talenten'!F49</f>
        <v>0.0011</v>
      </c>
      <c r="C13" t="str">
        <f>'Vragenlijst Talenten'!G49</f>
        <v>Tekenen</v>
      </c>
      <c r="D13">
        <f>'Vragenlijst Talenten'!H49</f>
        <v>0</v>
      </c>
      <c r="E13">
        <f>'Vragenlijst Talenten'!I49</f>
        <v>2</v>
      </c>
    </row>
    <row r="14" spans="2:5" ht="15">
      <c r="B14">
        <f>'Vragenlijst Talenten'!F53</f>
        <v>0.0012</v>
      </c>
      <c r="C14" t="str">
        <f>'Vragenlijst Talenten'!G53</f>
        <v>Denken</v>
      </c>
      <c r="D14">
        <f>'Vragenlijst Talenten'!H53</f>
        <v>0</v>
      </c>
      <c r="E14">
        <f>'Vragenlijst Talenten'!I53</f>
        <v>2</v>
      </c>
    </row>
    <row r="15" spans="2:5" ht="15">
      <c r="B15">
        <f>'Vragenlijst Talenten'!F58</f>
        <v>0.0013</v>
      </c>
      <c r="C15" t="str">
        <f>'Vragenlijst Talenten'!G58</f>
        <v>Taal gebruiken</v>
      </c>
      <c r="D15">
        <f>'Vragenlijst Talenten'!H58</f>
        <v>0</v>
      </c>
      <c r="E15">
        <f>'Vragenlijst Talenten'!I58</f>
        <v>2</v>
      </c>
    </row>
    <row r="16" spans="2:5" ht="15">
      <c r="B16">
        <f>'Vragenlijst Talenten'!F63</f>
        <v>0.0014</v>
      </c>
      <c r="C16" t="str">
        <f>'Vragenlijst Talenten'!G63</f>
        <v>Sporten</v>
      </c>
      <c r="D16">
        <f>'Vragenlijst Talenten'!H63</f>
        <v>0</v>
      </c>
      <c r="E16">
        <f>'Vragenlijst Talenten'!I63</f>
        <v>2</v>
      </c>
    </row>
    <row r="17" spans="2:5" ht="15">
      <c r="B17">
        <f>'Vragenlijst Talenten'!F68</f>
        <v>0.0015</v>
      </c>
      <c r="C17" t="str">
        <f>'Vragenlijst Talenten'!G68</f>
        <v>Muziek maken</v>
      </c>
      <c r="D17">
        <f>'Vragenlijst Talenten'!H68</f>
        <v>0</v>
      </c>
      <c r="E17">
        <f>'Vragenlijst Talenten'!I68</f>
        <v>2</v>
      </c>
    </row>
    <row r="18" spans="2:5" ht="15">
      <c r="B18">
        <f>'Vragenlijst Talenten'!F78</f>
        <v>0.0017</v>
      </c>
      <c r="C18" t="str">
        <f>'Vragenlijst Talenten'!G78</f>
        <v>Expressie</v>
      </c>
      <c r="D18">
        <f>'Vragenlijst Talenten'!H78</f>
        <v>0</v>
      </c>
      <c r="E18">
        <f>'Vragenlijst Talenten'!I78</f>
        <v>2</v>
      </c>
    </row>
    <row r="19" spans="2:5" ht="15">
      <c r="B19">
        <f>'Vragenlijst Talenten'!F73</f>
        <v>0.0016</v>
      </c>
      <c r="C19" t="str">
        <f>'Vragenlijst Talenten'!G73</f>
        <v>Designen</v>
      </c>
      <c r="D19">
        <f>'Vragenlijst Talenten'!H73</f>
        <v>0</v>
      </c>
      <c r="E19">
        <f>'Vragenlijst Talenten'!I73</f>
        <v>2</v>
      </c>
    </row>
    <row r="20" spans="2:5" ht="15">
      <c r="B20">
        <f>'Vragenlijst Talenten'!F84</f>
        <v>0.0021</v>
      </c>
      <c r="C20" t="str">
        <f>'Vragenlijst Talenten'!G84</f>
        <v>Rekenen</v>
      </c>
      <c r="D20">
        <f>'Vragenlijst Talenten'!H84</f>
        <v>0</v>
      </c>
      <c r="E20">
        <f>'Vragenlijst Talenten'!I84</f>
        <v>3</v>
      </c>
    </row>
    <row r="21" spans="2:5" ht="15">
      <c r="B21">
        <f>'Vragenlijst Talenten'!F88</f>
        <v>0.0022</v>
      </c>
      <c r="C21" t="str">
        <f>'Vragenlijst Talenten'!G88</f>
        <v>Logisch denken</v>
      </c>
      <c r="D21">
        <f>'Vragenlijst Talenten'!H88</f>
        <v>0</v>
      </c>
      <c r="E21">
        <f>'Vragenlijst Talenten'!I88</f>
        <v>3</v>
      </c>
    </row>
    <row r="22" spans="2:5" ht="15">
      <c r="B22">
        <f>'Vragenlijst Talenten'!F93</f>
        <v>0.0023</v>
      </c>
      <c r="C22" t="str">
        <f>'Vragenlijst Talenten'!G93</f>
        <v>Onderzoeken</v>
      </c>
      <c r="D22">
        <f>'Vragenlijst Talenten'!H93</f>
        <v>0</v>
      </c>
      <c r="E22">
        <f>'Vragenlijst Talenten'!I93</f>
        <v>3</v>
      </c>
    </row>
    <row r="23" spans="2:5" ht="15">
      <c r="B23">
        <f>'Vragenlijst Talenten'!F98</f>
        <v>0.0024</v>
      </c>
      <c r="C23" t="str">
        <f>'Vragenlijst Talenten'!G98</f>
        <v>Organiseren</v>
      </c>
      <c r="D23">
        <f>'Vragenlijst Talenten'!H98</f>
        <v>0</v>
      </c>
      <c r="E23">
        <f>'Vragenlijst Talenten'!I98</f>
        <v>3</v>
      </c>
    </row>
    <row r="24" spans="2:5" ht="15">
      <c r="B24">
        <f>'Vragenlijst Talenten'!F103</f>
        <v>0.0025</v>
      </c>
      <c r="C24" t="str">
        <f>'Vragenlijst Talenten'!G103</f>
        <v>Bedienen apparaat</v>
      </c>
      <c r="D24">
        <f>'Vragenlijst Talenten'!H103</f>
        <v>0</v>
      </c>
      <c r="E24">
        <f>'Vragenlijst Talenten'!I103</f>
        <v>4</v>
      </c>
    </row>
    <row r="25" spans="2:5" ht="15">
      <c r="B25">
        <f>'Vragenlijst Talenten'!F108</f>
        <v>0.0026</v>
      </c>
      <c r="C25" t="str">
        <f>'Vragenlijst Talenten'!G108</f>
        <v>Repareren</v>
      </c>
      <c r="D25">
        <f>'Vragenlijst Talenten'!H108</f>
        <v>0</v>
      </c>
      <c r="E25">
        <f>'Vragenlijst Talenten'!I108</f>
        <v>4</v>
      </c>
    </row>
    <row r="26" spans="2:5" ht="15">
      <c r="B26">
        <f>'Vragenlijst Talenten'!F113</f>
        <v>0.0027</v>
      </c>
      <c r="C26" t="str">
        <f>'Vragenlijst Talenten'!G113</f>
        <v>Monteren</v>
      </c>
      <c r="D26">
        <f>'Vragenlijst Talenten'!H113</f>
        <v>0</v>
      </c>
      <c r="E26">
        <f>'Vragenlijst Talenten'!I113</f>
        <v>4</v>
      </c>
    </row>
    <row r="27" spans="2:5" ht="15">
      <c r="B27">
        <f>'Vragenlijst Talenten'!F127</f>
        <v>0.0032</v>
      </c>
      <c r="C27" t="str">
        <f>'Vragenlijst Talenten'!G127</f>
        <v>Werken in het groen</v>
      </c>
      <c r="D27">
        <f>'Vragenlijst Talenten'!H127</f>
        <v>0</v>
      </c>
      <c r="E27">
        <f>'Vragenlijst Talenten'!I127</f>
        <v>5</v>
      </c>
    </row>
    <row r="28" spans="2:5" ht="15">
      <c r="B28">
        <f>'Vragenlijst Talenten'!F123</f>
        <v>0.0031</v>
      </c>
      <c r="C28" t="str">
        <f>'Vragenlijst Talenten'!G123</f>
        <v>Verzorging</v>
      </c>
      <c r="D28">
        <f>'Vragenlijst Talenten'!H123</f>
        <v>0</v>
      </c>
      <c r="E28">
        <f>'Vragenlijst Talenten'!I123</f>
        <v>5</v>
      </c>
    </row>
    <row r="29" spans="2:5" ht="15">
      <c r="B29">
        <f>'Vragenlijst Talenten'!F133</f>
        <v>0.0033</v>
      </c>
      <c r="C29" t="str">
        <f>'Vragenlijst Talenten'!G133</f>
        <v>Dierverzorgen</v>
      </c>
      <c r="D29">
        <f>'Vragenlijst Talenten'!H133</f>
        <v>0</v>
      </c>
      <c r="E29">
        <f>'Vragenlijst Talenten'!I133</f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</dc:creator>
  <cp:keywords/>
  <dc:description/>
  <cp:lastModifiedBy>jaap</cp:lastModifiedBy>
  <cp:lastPrinted>2014-11-21T16:39:50Z</cp:lastPrinted>
  <dcterms:created xsi:type="dcterms:W3CDTF">2014-11-12T19:48:01Z</dcterms:created>
  <dcterms:modified xsi:type="dcterms:W3CDTF">2014-11-21T17:19:53Z</dcterms:modified>
  <cp:category/>
  <cp:version/>
  <cp:contentType/>
  <cp:contentStatus/>
</cp:coreProperties>
</file>